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4 GRIM books ready/"/>
    </mc:Choice>
  </mc:AlternateContent>
  <xr:revisionPtr revIDLastSave="0" documentId="13_ncr:1_{E3344D1B-562C-46F6-92AA-FF32AB35E6D9}"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notes'!$A$1:$C$66</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7" l="1"/>
  <c r="T31" i="7" l="1"/>
  <c r="S31" i="7"/>
  <c r="R31" i="7"/>
  <c r="Q31" i="7"/>
  <c r="P31" i="7"/>
  <c r="O31" i="7"/>
  <c r="N31" i="7"/>
  <c r="M31" i="7"/>
  <c r="L31" i="7"/>
  <c r="K31" i="7"/>
  <c r="J31" i="7"/>
  <c r="I31" i="7"/>
  <c r="H31" i="7"/>
  <c r="G31" i="7"/>
  <c r="F31" i="7"/>
  <c r="E31" i="7"/>
  <c r="D31" i="7"/>
  <c r="C31" i="7"/>
  <c r="E22" i="7" l="1"/>
  <c r="G7" i="7"/>
  <c r="B1" i="7" l="1"/>
  <c r="B7" i="4" l="1"/>
  <c r="B9" i="4" l="1"/>
  <c r="B1" i="11"/>
  <c r="B1" i="12"/>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H39" i="7"/>
  <c r="O39" i="7"/>
  <c r="G39" i="7"/>
  <c r="S33" i="7"/>
  <c r="F208" i="7"/>
  <c r="Q39" i="7"/>
  <c r="G208" i="7"/>
  <c r="I33" i="7"/>
  <c r="R39" i="7"/>
  <c r="K39" i="7"/>
  <c r="R32" i="7"/>
  <c r="M39" i="7"/>
  <c r="E39" i="7"/>
  <c r="L33" i="7"/>
  <c r="H207" i="7"/>
  <c r="I39" i="7"/>
  <c r="P39" i="7"/>
  <c r="F207" i="7"/>
  <c r="J33" i="7"/>
  <c r="G211" i="7"/>
  <c r="S32" i="7"/>
  <c r="D38" i="7"/>
  <c r="H211" i="7"/>
  <c r="L39" i="7"/>
  <c r="N32" i="7"/>
  <c r="C33" i="7"/>
  <c r="T32" i="7"/>
  <c r="N33" i="7"/>
  <c r="O33" i="7"/>
  <c r="G33" i="7"/>
  <c r="C32" i="7"/>
  <c r="H208" i="7"/>
  <c r="P32" i="7"/>
  <c r="F32" i="7"/>
  <c r="G38" i="7"/>
  <c r="M33" i="7"/>
  <c r="M38" i="7"/>
  <c r="F38" i="7"/>
  <c r="F211" i="7"/>
  <c r="L38" i="7"/>
  <c r="O38" i="7"/>
  <c r="C39" i="7"/>
  <c r="H38" i="7"/>
  <c r="P33" i="7"/>
  <c r="E32" i="7"/>
  <c r="S39" i="7"/>
  <c r="K32" i="7"/>
  <c r="L32" i="7"/>
  <c r="F33" i="7"/>
  <c r="C38" i="7"/>
  <c r="P38" i="7"/>
  <c r="J38" i="7"/>
  <c r="I38" i="7"/>
  <c r="H32" i="7"/>
  <c r="K38" i="7"/>
  <c r="R38" i="7"/>
  <c r="I32" i="7"/>
  <c r="J32" i="7"/>
  <c r="E33" i="7"/>
  <c r="G32" i="7"/>
  <c r="J39" i="7"/>
  <c r="G207" i="7"/>
  <c r="D32" i="7"/>
  <c r="D33" i="7"/>
  <c r="H33" i="7"/>
  <c r="Q38" i="7"/>
  <c r="F212" i="7"/>
  <c r="K33" i="7"/>
  <c r="H212" i="7"/>
  <c r="Q32" i="7"/>
  <c r="T33" i="7"/>
  <c r="M32" i="7"/>
  <c r="R33" i="7"/>
  <c r="N38" i="7"/>
  <c r="E38" i="7"/>
  <c r="Q33" i="7"/>
  <c r="T39" i="7"/>
  <c r="O32" i="7"/>
  <c r="G212" i="7"/>
  <c r="J42" i="7" l="1"/>
  <c r="O43" i="7"/>
  <c r="K42" i="7"/>
  <c r="I43" i="7"/>
  <c r="F108" i="7"/>
  <c r="D64" i="7"/>
  <c r="C92" i="7"/>
  <c r="C75" i="7"/>
  <c r="C147" i="7"/>
  <c r="D125" i="7"/>
  <c r="F129" i="7"/>
  <c r="C102" i="7"/>
  <c r="I42" i="7"/>
  <c r="D102" i="7"/>
  <c r="E164" i="7"/>
  <c r="D134" i="7"/>
  <c r="R43" i="7"/>
  <c r="J43" i="7"/>
  <c r="C60" i="7"/>
  <c r="E92" i="7"/>
  <c r="C82" i="7"/>
  <c r="E168" i="7"/>
  <c r="C104" i="7"/>
  <c r="C162" i="7"/>
  <c r="C80" i="7"/>
  <c r="D75" i="7"/>
  <c r="E129" i="7"/>
  <c r="H119" i="7"/>
  <c r="E128" i="7"/>
  <c r="E42" i="7"/>
  <c r="C61" i="7"/>
  <c r="E80" i="7"/>
  <c r="E99" i="7"/>
  <c r="E155" i="7"/>
  <c r="E133" i="7"/>
  <c r="D138" i="7"/>
  <c r="E60" i="7"/>
  <c r="E112" i="7"/>
  <c r="E88" i="7"/>
  <c r="D158" i="7"/>
  <c r="C90" i="7"/>
  <c r="G115" i="7"/>
  <c r="E146" i="7"/>
  <c r="S43" i="7"/>
  <c r="C59" i="7"/>
  <c r="P42" i="7"/>
  <c r="G65" i="7"/>
  <c r="C125" i="7"/>
  <c r="D79" i="7"/>
  <c r="F42" i="7"/>
  <c r="E68" i="7"/>
  <c r="D173" i="7"/>
  <c r="E73" i="7"/>
  <c r="O42" i="7"/>
  <c r="D128" i="7"/>
  <c r="E122" i="7"/>
  <c r="D84" i="7"/>
  <c r="D73" i="7"/>
  <c r="C123" i="7"/>
  <c r="Q43" i="7"/>
  <c r="C85" i="7"/>
  <c r="C64" i="7"/>
  <c r="E137" i="7"/>
  <c r="D169" i="7"/>
  <c r="E94" i="7"/>
  <c r="C84" i="7"/>
  <c r="D85" i="7"/>
  <c r="D94" i="7"/>
  <c r="T43" i="7"/>
  <c r="C112" i="7"/>
  <c r="E87" i="7"/>
  <c r="D98" i="7"/>
  <c r="G68" i="7"/>
  <c r="F143" i="7"/>
  <c r="D151" i="7"/>
  <c r="C158" i="7"/>
  <c r="D130" i="7"/>
  <c r="E61" i="7"/>
  <c r="D80" i="7"/>
  <c r="D136" i="7"/>
  <c r="C136" i="7"/>
  <c r="D70" i="7"/>
  <c r="D152" i="7"/>
  <c r="R42" i="7"/>
  <c r="C106" i="7"/>
  <c r="C152" i="7"/>
  <c r="E130" i="7"/>
  <c r="D108" i="7"/>
  <c r="G99" i="7"/>
  <c r="E153" i="7"/>
  <c r="E102" i="7"/>
  <c r="C43" i="7"/>
  <c r="D175" i="7"/>
  <c r="E165" i="7"/>
  <c r="C62" i="7"/>
  <c r="C98" i="7"/>
  <c r="E79" i="7"/>
  <c r="D101" i="7"/>
  <c r="E65" i="7"/>
  <c r="D99" i="7"/>
  <c r="C86" i="7"/>
  <c r="E159" i="7"/>
  <c r="D141" i="7"/>
  <c r="C161" i="7"/>
  <c r="C70" i="7"/>
  <c r="H71" i="7"/>
  <c r="H142" i="7"/>
  <c r="C42" i="7"/>
  <c r="D42" i="7"/>
  <c r="D120" i="7"/>
  <c r="D145" i="7"/>
  <c r="G42" i="7"/>
  <c r="E82" i="7"/>
  <c r="D129" i="7"/>
  <c r="C139" i="7"/>
  <c r="E158" i="7"/>
  <c r="D97" i="7"/>
  <c r="E59" i="7"/>
  <c r="D140" i="7"/>
  <c r="C107" i="7"/>
  <c r="G64" i="7"/>
  <c r="E141" i="7"/>
  <c r="C131" i="7"/>
  <c r="D78" i="7"/>
  <c r="E62" i="7"/>
  <c r="D142" i="7"/>
  <c r="D124" i="7"/>
  <c r="C172" i="7"/>
  <c r="K43" i="7"/>
  <c r="D159" i="7"/>
  <c r="C150" i="7"/>
  <c r="D67" i="7"/>
  <c r="D81" i="7"/>
  <c r="D122" i="7"/>
  <c r="E119" i="7"/>
  <c r="C99" i="7"/>
  <c r="E77" i="7"/>
  <c r="D131" i="7"/>
  <c r="C135" i="7"/>
  <c r="L43" i="7"/>
  <c r="L42" i="7"/>
  <c r="E150" i="7"/>
  <c r="C113" i="7"/>
  <c r="C140" i="7"/>
  <c r="E132" i="7"/>
  <c r="E43" i="7"/>
  <c r="D111" i="7"/>
  <c r="D172" i="7"/>
  <c r="E151" i="7"/>
  <c r="D123" i="7"/>
  <c r="M42" i="7"/>
  <c r="E117" i="7"/>
  <c r="D110" i="7"/>
  <c r="E172" i="7"/>
  <c r="E121" i="7"/>
  <c r="E101" i="7"/>
  <c r="D114" i="7"/>
  <c r="G43" i="7"/>
  <c r="E113" i="7"/>
  <c r="C122" i="7"/>
  <c r="H42" i="7"/>
  <c r="E75" i="7"/>
  <c r="C78" i="7"/>
  <c r="M43" i="7"/>
  <c r="D76" i="7"/>
  <c r="E147" i="7"/>
  <c r="H131" i="7"/>
  <c r="C146" i="7"/>
  <c r="E83" i="7"/>
  <c r="E93" i="7"/>
  <c r="N42" i="7"/>
  <c r="C167" i="7"/>
  <c r="E142" i="7"/>
  <c r="D103" i="7"/>
  <c r="C126" i="7"/>
  <c r="C101" i="7"/>
  <c r="Q42" i="7"/>
  <c r="C133" i="7"/>
  <c r="F97" i="7"/>
  <c r="D74" i="7"/>
  <c r="D155" i="7"/>
  <c r="C156" i="7"/>
  <c r="C100" i="7"/>
  <c r="C138" i="7"/>
  <c r="C95" i="7"/>
  <c r="E126" i="7"/>
  <c r="D61" i="7"/>
  <c r="C111" i="7"/>
  <c r="D92" i="7"/>
  <c r="D149" i="7"/>
  <c r="E156" i="7"/>
  <c r="C66" i="7"/>
  <c r="G159" i="7"/>
  <c r="C69" i="7"/>
  <c r="C118" i="7"/>
  <c r="E57" i="7"/>
  <c r="E100" i="7"/>
  <c r="E136" i="7"/>
  <c r="E95" i="7"/>
  <c r="H43" i="7"/>
  <c r="C103" i="7"/>
  <c r="C110" i="7"/>
  <c r="C165" i="7"/>
  <c r="C88" i="7"/>
  <c r="E139" i="7"/>
  <c r="G88" i="7"/>
  <c r="E167" i="7"/>
  <c r="P43" i="7"/>
  <c r="E105" i="7"/>
  <c r="F75" i="7"/>
  <c r="D144" i="7"/>
  <c r="F76" i="7"/>
  <c r="D71" i="7"/>
  <c r="D58" i="7"/>
  <c r="G129" i="7"/>
  <c r="C142" i="7"/>
  <c r="E118" i="7"/>
  <c r="E135" i="7"/>
  <c r="E131" i="7"/>
  <c r="C97" i="7"/>
  <c r="D105" i="7"/>
  <c r="H96" i="7"/>
  <c r="C129" i="7"/>
  <c r="D106" i="7"/>
  <c r="G75" i="7"/>
  <c r="G92" i="7"/>
  <c r="E66" i="7"/>
  <c r="H85" i="7"/>
  <c r="E125" i="7"/>
  <c r="H107" i="7"/>
  <c r="E170" i="7"/>
  <c r="H84" i="7"/>
  <c r="C170" i="7"/>
  <c r="D148" i="7"/>
  <c r="C87" i="7"/>
  <c r="D59" i="7"/>
  <c r="C116" i="7"/>
  <c r="E70" i="7"/>
  <c r="D66" i="7"/>
  <c r="D112" i="7"/>
  <c r="F112" i="7"/>
  <c r="G148" i="7"/>
  <c r="G67" i="7"/>
  <c r="E89" i="7"/>
  <c r="F72" i="7"/>
  <c r="D88" i="7"/>
  <c r="C58" i="7"/>
  <c r="H74" i="7"/>
  <c r="C83" i="7"/>
  <c r="C155" i="7"/>
  <c r="F154" i="7"/>
  <c r="C159" i="7"/>
  <c r="E108" i="7"/>
  <c r="D171" i="7"/>
  <c r="E144" i="7"/>
  <c r="D100" i="7"/>
  <c r="F89" i="7"/>
  <c r="E124" i="7"/>
  <c r="F122" i="7"/>
  <c r="D126" i="7"/>
  <c r="H151" i="7"/>
  <c r="E140" i="7"/>
  <c r="C119" i="7"/>
  <c r="H159" i="7"/>
  <c r="D170" i="7"/>
  <c r="E171" i="7"/>
  <c r="C163" i="7"/>
  <c r="F133" i="7"/>
  <c r="H76" i="7"/>
  <c r="D90" i="7"/>
  <c r="F93" i="7"/>
  <c r="E115" i="7"/>
  <c r="C132" i="7"/>
  <c r="D118" i="7"/>
  <c r="C74" i="7"/>
  <c r="G78" i="7"/>
  <c r="E116" i="7"/>
  <c r="E96" i="7"/>
  <c r="E64" i="7"/>
  <c r="D157" i="7"/>
  <c r="E149" i="7"/>
  <c r="C173" i="7"/>
  <c r="E154" i="7"/>
  <c r="C72" i="7"/>
  <c r="H101" i="7"/>
  <c r="E152" i="7"/>
  <c r="H92" i="7"/>
  <c r="D83" i="7"/>
  <c r="H127" i="7"/>
  <c r="H103" i="7"/>
  <c r="G81" i="7"/>
  <c r="D156" i="7"/>
  <c r="D147" i="7"/>
  <c r="E157" i="7"/>
  <c r="D77" i="7"/>
  <c r="C169" i="7"/>
  <c r="D163" i="7"/>
  <c r="D164" i="7"/>
  <c r="D95" i="7"/>
  <c r="D165" i="7"/>
  <c r="H63" i="7"/>
  <c r="C174" i="7"/>
  <c r="E120" i="7"/>
  <c r="H81" i="7"/>
  <c r="G108" i="7"/>
  <c r="G95" i="7"/>
  <c r="H144" i="7"/>
  <c r="H122" i="7"/>
  <c r="C157" i="7"/>
  <c r="D168" i="7"/>
  <c r="D109" i="7"/>
  <c r="H61" i="7"/>
  <c r="C154" i="7"/>
  <c r="D132" i="7"/>
  <c r="D160" i="7"/>
  <c r="E109" i="7"/>
  <c r="E127" i="7"/>
  <c r="C65" i="7"/>
  <c r="E85" i="7"/>
  <c r="E143" i="7"/>
  <c r="F163" i="7"/>
  <c r="D87" i="7"/>
  <c r="E71" i="7"/>
  <c r="G106" i="7"/>
  <c r="D139" i="7"/>
  <c r="E161" i="7"/>
  <c r="F118" i="7"/>
  <c r="C108" i="7"/>
  <c r="E69" i="7"/>
  <c r="C117" i="7"/>
  <c r="E81" i="7"/>
  <c r="E111" i="7"/>
  <c r="C130" i="7"/>
  <c r="D117" i="7"/>
  <c r="E138" i="7"/>
  <c r="E173" i="7"/>
  <c r="G121" i="7"/>
  <c r="H68" i="7"/>
  <c r="D121" i="7"/>
  <c r="D57" i="7"/>
  <c r="G146" i="7"/>
  <c r="E74" i="7"/>
  <c r="C79" i="7"/>
  <c r="H157" i="7"/>
  <c r="F174" i="7"/>
  <c r="G161" i="7"/>
  <c r="G151" i="7"/>
  <c r="H79" i="7"/>
  <c r="H134" i="7"/>
  <c r="H80" i="7"/>
  <c r="F167" i="7"/>
  <c r="E145" i="7"/>
  <c r="C96" i="7"/>
  <c r="C144" i="7"/>
  <c r="F139" i="7"/>
  <c r="C143" i="7"/>
  <c r="E78" i="7"/>
  <c r="F59" i="7"/>
  <c r="E114" i="7"/>
  <c r="H132" i="7"/>
  <c r="E166" i="7"/>
  <c r="F164" i="7"/>
  <c r="C137" i="7"/>
  <c r="C115" i="7"/>
  <c r="C171" i="7"/>
  <c r="E90" i="7"/>
  <c r="D150" i="7"/>
  <c r="E163" i="7"/>
  <c r="F126" i="7"/>
  <c r="D86" i="7"/>
  <c r="H57" i="7"/>
  <c r="H184" i="7" s="1"/>
  <c r="E110" i="7"/>
  <c r="H104" i="7"/>
  <c r="F78" i="7"/>
  <c r="F82" i="7"/>
  <c r="D107" i="7"/>
  <c r="G83" i="7"/>
  <c r="G109" i="7"/>
  <c r="H166" i="7"/>
  <c r="C114" i="7"/>
  <c r="H141" i="7"/>
  <c r="E103" i="7"/>
  <c r="G118" i="7"/>
  <c r="F110" i="7"/>
  <c r="C109" i="7"/>
  <c r="E97" i="7"/>
  <c r="C164" i="7"/>
  <c r="F68" i="7"/>
  <c r="G137" i="7"/>
  <c r="D119" i="7"/>
  <c r="H59" i="7"/>
  <c r="H121" i="7"/>
  <c r="D116" i="7"/>
  <c r="C77" i="7"/>
  <c r="D113" i="7"/>
  <c r="F80" i="7"/>
  <c r="C71" i="7"/>
  <c r="E162" i="7"/>
  <c r="F79" i="7"/>
  <c r="F124" i="7"/>
  <c r="F81" i="7"/>
  <c r="C63" i="7"/>
  <c r="F107" i="7"/>
  <c r="C128" i="7"/>
  <c r="H140" i="7"/>
  <c r="D72" i="7"/>
  <c r="G101" i="7"/>
  <c r="C175" i="7"/>
  <c r="D137" i="7"/>
  <c r="H58" i="7"/>
  <c r="D89" i="7"/>
  <c r="C134" i="7"/>
  <c r="C94" i="7"/>
  <c r="F91" i="7"/>
  <c r="D63" i="7"/>
  <c r="C141" i="7"/>
  <c r="D96" i="7"/>
  <c r="C127" i="7"/>
  <c r="E123" i="7"/>
  <c r="D68" i="7"/>
  <c r="G66" i="7"/>
  <c r="E148" i="7"/>
  <c r="G125" i="7"/>
  <c r="C166" i="7"/>
  <c r="H171" i="7"/>
  <c r="G135" i="7"/>
  <c r="G94" i="7"/>
  <c r="D143" i="7"/>
  <c r="D60" i="7"/>
  <c r="G154" i="7"/>
  <c r="D161" i="7"/>
  <c r="H124" i="7"/>
  <c r="H115" i="7"/>
  <c r="G98" i="7"/>
  <c r="C149" i="7"/>
  <c r="E63" i="7"/>
  <c r="E72" i="7"/>
  <c r="C148" i="7"/>
  <c r="F152" i="7"/>
  <c r="E169" i="7"/>
  <c r="D135" i="7"/>
  <c r="D153" i="7"/>
  <c r="G141" i="7"/>
  <c r="F169" i="7"/>
  <c r="G96" i="7"/>
  <c r="C160" i="7"/>
  <c r="F149" i="7"/>
  <c r="C76" i="7"/>
  <c r="F69" i="7"/>
  <c r="F57" i="7"/>
  <c r="F184" i="7" s="1"/>
  <c r="H128" i="7"/>
  <c r="G105" i="7"/>
  <c r="D162" i="7"/>
  <c r="D69" i="7"/>
  <c r="D65" i="7"/>
  <c r="H149" i="7"/>
  <c r="E91" i="7"/>
  <c r="C68" i="7"/>
  <c r="D91" i="7"/>
  <c r="E134" i="7"/>
  <c r="E86" i="7"/>
  <c r="D154" i="7"/>
  <c r="D93" i="7"/>
  <c r="H93" i="7"/>
  <c r="C105" i="7"/>
  <c r="F166" i="7"/>
  <c r="E84" i="7"/>
  <c r="H91" i="7"/>
  <c r="E67" i="7"/>
  <c r="H109" i="7"/>
  <c r="G123" i="7"/>
  <c r="E76" i="7"/>
  <c r="G89" i="7"/>
  <c r="D133" i="7"/>
  <c r="E175" i="7"/>
  <c r="C168" i="7"/>
  <c r="C121" i="7"/>
  <c r="G73" i="7"/>
  <c r="G103" i="7"/>
  <c r="D167" i="7"/>
  <c r="C73" i="7"/>
  <c r="F142" i="7"/>
  <c r="H95" i="7"/>
  <c r="E58" i="7"/>
  <c r="H87" i="7"/>
  <c r="G74" i="7"/>
  <c r="G60" i="7"/>
  <c r="H106" i="7"/>
  <c r="D166" i="7"/>
  <c r="F60" i="7"/>
  <c r="H143" i="7"/>
  <c r="F98" i="7"/>
  <c r="H70" i="7"/>
  <c r="H100" i="7"/>
  <c r="E104" i="7"/>
  <c r="F155" i="7"/>
  <c r="F156" i="7"/>
  <c r="H73" i="7"/>
  <c r="G58" i="7"/>
  <c r="H108" i="7"/>
  <c r="C120" i="7"/>
  <c r="H64" i="7"/>
  <c r="G97" i="7"/>
  <c r="H136" i="7"/>
  <c r="H148" i="7"/>
  <c r="F147" i="7"/>
  <c r="H75" i="7"/>
  <c r="G168" i="7"/>
  <c r="F113" i="7"/>
  <c r="H137" i="7"/>
  <c r="C91" i="7"/>
  <c r="G122" i="7"/>
  <c r="H163" i="7"/>
  <c r="H130" i="7"/>
  <c r="F141" i="7"/>
  <c r="C89" i="7"/>
  <c r="E98" i="7"/>
  <c r="D127" i="7"/>
  <c r="E174" i="7"/>
  <c r="H112" i="7"/>
  <c r="F153" i="7"/>
  <c r="F144" i="7"/>
  <c r="C124" i="7"/>
  <c r="F114" i="7"/>
  <c r="G86" i="7"/>
  <c r="H89" i="7"/>
  <c r="D146" i="7"/>
  <c r="G84" i="7"/>
  <c r="G167" i="7"/>
  <c r="G126" i="7"/>
  <c r="G166" i="7"/>
  <c r="C153" i="7"/>
  <c r="F61" i="7"/>
  <c r="D62" i="7"/>
  <c r="H113" i="7"/>
  <c r="F121" i="7"/>
  <c r="F71" i="7"/>
  <c r="F137" i="7"/>
  <c r="F157" i="7"/>
  <c r="C145" i="7"/>
  <c r="F102" i="7"/>
  <c r="F151" i="7"/>
  <c r="F119" i="7"/>
  <c r="F105" i="7"/>
  <c r="G110" i="7"/>
  <c r="D115" i="7"/>
  <c r="G139" i="7"/>
  <c r="H116" i="7"/>
  <c r="E160" i="7"/>
  <c r="G70" i="7"/>
  <c r="H164" i="7"/>
  <c r="G79" i="7"/>
  <c r="F65" i="7"/>
  <c r="H172" i="7"/>
  <c r="F172" i="7"/>
  <c r="F185" i="7" s="1"/>
  <c r="F146" i="7"/>
  <c r="C57" i="7"/>
  <c r="C67" i="7"/>
  <c r="G87" i="7"/>
  <c r="H90" i="7"/>
  <c r="D82" i="7"/>
  <c r="H154" i="7"/>
  <c r="H138" i="7"/>
  <c r="H152" i="7"/>
  <c r="F115" i="7"/>
  <c r="E107" i="7"/>
  <c r="F58" i="7"/>
  <c r="F85" i="7"/>
  <c r="F96" i="7"/>
  <c r="G144" i="7"/>
  <c r="G150" i="7"/>
  <c r="F160" i="7"/>
  <c r="F138" i="7"/>
  <c r="G104" i="7"/>
  <c r="G111" i="7"/>
  <c r="F106" i="7"/>
  <c r="F150" i="7"/>
  <c r="H114" i="7"/>
  <c r="G114" i="7"/>
  <c r="H97" i="7"/>
  <c r="G57" i="7"/>
  <c r="G184" i="7" s="1"/>
  <c r="H66" i="7"/>
  <c r="H102" i="7"/>
  <c r="H105" i="7"/>
  <c r="C81" i="7"/>
  <c r="H123" i="7"/>
  <c r="G113" i="7"/>
  <c r="F132" i="7"/>
  <c r="H133" i="7"/>
  <c r="G153" i="7"/>
  <c r="G136" i="7"/>
  <c r="C93" i="7"/>
  <c r="F135" i="7"/>
  <c r="H153" i="7"/>
  <c r="F170" i="7"/>
  <c r="F158" i="7"/>
  <c r="H175" i="7"/>
  <c r="F131" i="7"/>
  <c r="G156" i="7"/>
  <c r="F159" i="7"/>
  <c r="C151" i="7"/>
  <c r="G134" i="7"/>
  <c r="F101" i="7"/>
  <c r="G128" i="7"/>
  <c r="G145" i="7"/>
  <c r="F125" i="7"/>
  <c r="G130" i="7"/>
  <c r="F111" i="7"/>
  <c r="G165" i="7"/>
  <c r="F109" i="7"/>
  <c r="F63" i="7"/>
  <c r="F90" i="7"/>
  <c r="H129" i="7"/>
  <c r="G77" i="7"/>
  <c r="H98" i="7"/>
  <c r="F171" i="7"/>
  <c r="G173" i="7"/>
  <c r="H69" i="7"/>
  <c r="F86" i="7"/>
  <c r="H145" i="7"/>
  <c r="F130" i="7"/>
  <c r="G127" i="7"/>
  <c r="G171" i="7"/>
  <c r="F88" i="7"/>
  <c r="G138" i="7"/>
  <c r="H173" i="7"/>
  <c r="H156" i="7"/>
  <c r="D104" i="7"/>
  <c r="F175" i="7"/>
  <c r="G172" i="7"/>
  <c r="G185" i="7" s="1"/>
  <c r="G82" i="7"/>
  <c r="G107" i="7"/>
  <c r="F87" i="7"/>
  <c r="G93" i="7"/>
  <c r="E106" i="7"/>
  <c r="G59" i="7"/>
  <c r="G140" i="7"/>
  <c r="G85" i="7"/>
  <c r="F148" i="7"/>
  <c r="G132" i="7"/>
  <c r="F83" i="7"/>
  <c r="D174" i="7"/>
  <c r="G72" i="7"/>
  <c r="F127" i="7"/>
  <c r="G120" i="7"/>
  <c r="G80" i="7"/>
  <c r="H169" i="7"/>
  <c r="H60" i="7"/>
  <c r="H67" i="7"/>
  <c r="F73" i="7"/>
  <c r="H150" i="7"/>
  <c r="F161" i="7"/>
  <c r="F134" i="7"/>
  <c r="G147" i="7"/>
  <c r="H162" i="7"/>
  <c r="H78" i="7"/>
  <c r="G164" i="7"/>
  <c r="H111" i="7"/>
  <c r="G119" i="7"/>
  <c r="G162" i="7"/>
  <c r="F64" i="7"/>
  <c r="H62" i="7"/>
  <c r="F162" i="7"/>
  <c r="G155" i="7"/>
  <c r="G175" i="7"/>
  <c r="G91" i="7"/>
  <c r="H88" i="7"/>
  <c r="F145" i="7"/>
  <c r="G124" i="7"/>
  <c r="H135" i="7"/>
  <c r="H155" i="7"/>
  <c r="G157" i="7"/>
  <c r="F99" i="7"/>
  <c r="F136" i="7"/>
  <c r="H120" i="7"/>
  <c r="G158" i="7"/>
  <c r="G61" i="7"/>
  <c r="F62" i="7"/>
  <c r="H158" i="7"/>
  <c r="G117" i="7"/>
  <c r="H82" i="7"/>
  <c r="G160" i="7"/>
  <c r="F74" i="7"/>
  <c r="F165" i="7"/>
  <c r="H146" i="7"/>
  <c r="F94" i="7"/>
  <c r="H110" i="7"/>
  <c r="F173" i="7"/>
  <c r="H65" i="7"/>
  <c r="F140" i="7"/>
  <c r="F123" i="7"/>
  <c r="H72" i="7"/>
  <c r="H160" i="7"/>
  <c r="G102" i="7"/>
  <c r="H167" i="7"/>
  <c r="G71" i="7"/>
  <c r="F67" i="7"/>
  <c r="H165" i="7"/>
  <c r="H147" i="7"/>
  <c r="G90" i="7"/>
  <c r="G152" i="7"/>
  <c r="F120" i="7"/>
  <c r="H161" i="7"/>
  <c r="H168" i="7"/>
  <c r="G131" i="7"/>
  <c r="F168" i="7"/>
  <c r="H117" i="7"/>
  <c r="G63" i="7"/>
  <c r="F117" i="7"/>
  <c r="F70" i="7"/>
  <c r="G149" i="7"/>
  <c r="G142" i="7"/>
  <c r="H139" i="7"/>
  <c r="H94" i="7"/>
  <c r="G169" i="7"/>
  <c r="F66" i="7"/>
  <c r="G69" i="7"/>
  <c r="G174" i="7"/>
  <c r="F95" i="7"/>
  <c r="G76" i="7"/>
  <c r="F92" i="7"/>
  <c r="G62" i="7"/>
  <c r="H170" i="7"/>
  <c r="H83" i="7"/>
  <c r="H126" i="7"/>
  <c r="H125" i="7"/>
  <c r="H86" i="7"/>
  <c r="F104" i="7"/>
  <c r="F128" i="7"/>
  <c r="H77" i="7"/>
  <c r="G143" i="7"/>
  <c r="F84" i="7"/>
  <c r="H118" i="7"/>
  <c r="F77" i="7"/>
  <c r="G133" i="7"/>
  <c r="F103" i="7"/>
  <c r="F116" i="7"/>
  <c r="G100" i="7"/>
  <c r="F100" i="7"/>
  <c r="G116" i="7"/>
  <c r="G170" i="7"/>
  <c r="H174" i="7"/>
  <c r="G163" i="7"/>
  <c r="G112" i="7"/>
  <c r="H99" i="7"/>
  <c r="H209" i="7"/>
  <c r="F39" i="7"/>
  <c r="N39" i="7"/>
  <c r="F209" i="7"/>
  <c r="G209" i="7"/>
  <c r="F213" i="7"/>
  <c r="H213" i="7"/>
  <c r="D39" i="7"/>
  <c r="T38" i="7"/>
  <c r="G213" i="7"/>
  <c r="S38" i="7"/>
  <c r="S42" i="7" l="1"/>
  <c r="U38" i="7"/>
  <c r="F215" i="7"/>
  <c r="M34" i="12" s="1"/>
  <c r="N43" i="7"/>
  <c r="H215" i="7"/>
  <c r="O34" i="12" s="1"/>
  <c r="D43" i="7"/>
  <c r="U39" i="7"/>
  <c r="T42" i="7"/>
  <c r="G215" i="7"/>
  <c r="N34" i="12" s="1"/>
  <c r="F43" i="7"/>
  <c r="G187" i="7"/>
  <c r="N10" i="12" s="1"/>
  <c r="G186" i="7"/>
  <c r="N12" i="12" s="1"/>
  <c r="F186" i="7"/>
  <c r="M12" i="12" s="1"/>
  <c r="F187" i="7"/>
  <c r="M10" i="12" s="1"/>
  <c r="H185" i="7"/>
  <c r="H186" i="7" s="1"/>
  <c r="O12" i="12" s="1"/>
  <c r="H187" i="7" l="1"/>
  <c r="O10" i="12" s="1"/>
</calcChain>
</file>

<file path=xl/sharedStrings.xml><?xml version="1.0" encoding="utf-8"?>
<sst xmlns="http://schemas.openxmlformats.org/spreadsheetml/2006/main" count="16322" uniqueCount="228">
  <si>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</si>
  <si>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</si>
  <si>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</si>
  <si>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</si>
  <si>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</si>
  <si>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</si>
  <si>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</si>
  <si>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</si>
  <si>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</si>
  <si>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</si>
  <si>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</si>
  <si>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</si>
  <si>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</si>
  <si>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</si>
  <si>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</si>
  <si>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</si>
  <si>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</si>
  <si>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</si>
  <si>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</si>
  <si>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</si>
  <si>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</si>
  <si>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</si>
  <si>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</si>
  <si>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</si>
  <si>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</si>
  <si>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</si>
  <si>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</si>
  <si>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</si>
  <si>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</si>
  <si>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</si>
  <si>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</si>
  <si>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</si>
  <si>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</si>
  <si>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</si>
  <si>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</si>
  <si>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</si>
  <si>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</si>
  <si>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</si>
  <si>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</si>
  <si>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</si>
  <si>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</si>
  <si>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</si>
  <si>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</si>
  <si>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</si>
  <si>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</si>
  <si>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</si>
  <si>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</si>
  <si>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</si>
  <si>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</si>
  <si>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</si>
  <si>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</si>
  <si>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</si>
  <si>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</si>
  <si>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</si>
  <si>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</si>
  <si>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</si>
  <si>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</si>
  <si>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</si>
  <si>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</si>
  <si>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</si>
  <si>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</si>
  <si>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</si>
  <si>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</si>
  <si>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</si>
  <si>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</si>
  <si>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</si>
  <si>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</si>
  <si>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</si>
  <si>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</si>
  <si>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</si>
  <si>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</si>
  <si>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</si>
  <si>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</si>
  <si>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</si>
  <si>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</si>
  <si>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</si>
  <si>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</si>
  <si>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</si>
  <si>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</si>
  <si>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</si>
  <si>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</si>
  <si>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</si>
  <si>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</si>
  <si>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</si>
  <si>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</si>
  <si>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</si>
  <si>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</si>
  <si>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</si>
  <si>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</si>
  <si>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</si>
  <si>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</si>
  <si>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</si>
  <si>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</si>
  <si>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</si>
  <si>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</si>
  <si>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</si>
  <si>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</si>
  <si>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</si>
  <si>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</si>
  <si>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</si>
  <si>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</si>
  <si>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</si>
  <si>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</si>
  <si>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</si>
  <si>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</si>
  <si>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</si>
  <si>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</si>
  <si>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</si>
  <si>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</si>
  <si>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</si>
  <si>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</si>
  <si>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</si>
  <si>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</si>
  <si>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</si>
  <si>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</si>
  <si>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</si>
  <si>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</si>
  <si>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</si>
  <si>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</si>
  <si>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</si>
  <si>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</si>
  <si>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</si>
  <si>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</si>
  <si>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</si>
  <si>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</si>
  <si>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</si>
  <si>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</si>
  <si>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</si>
  <si>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</si>
  <si>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</si>
  <si>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</si>
  <si>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</si>
  <si>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</si>
  <si>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</si>
  <si>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</si>
  <si>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</si>
  <si>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</si>
  <si>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</si>
  <si>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</si>
  <si>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</si>
  <si>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</si>
  <si>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</si>
  <si>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</si>
  <si>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</si>
  <si>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</si>
  <si>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</si>
  <si>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</si>
  <si>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</si>
  <si>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</si>
  <si>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</si>
  <si>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</si>
  <si>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</si>
  <si>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</si>
  <si>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</si>
  <si>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</si>
  <si>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</si>
  <si>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</si>
  <si>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</si>
  <si>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</si>
  <si>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</si>
  <si>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</si>
  <si>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</si>
  <si>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</si>
  <si>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</si>
  <si>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</si>
  <si>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</si>
  <si>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</si>
  <si>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</si>
  <si>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</si>
  <si>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</si>
  <si>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</si>
  <si>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</si>
  <si>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</si>
  <si>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</si>
  <si>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</si>
  <si>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</si>
  <si>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</si>
  <si>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</si>
  <si>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</si>
  <si>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</si>
  <si>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</si>
  <si>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</si>
  <si>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</si>
  <si>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</si>
  <si>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</si>
  <si>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</si>
  <si>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</si>
  <si>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</si>
  <si>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</si>
  <si>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</si>
  <si>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</si>
  <si>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</si>
  <si>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</si>
  <si>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</si>
  <si>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</si>
  <si>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</si>
  <si>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r>
      <t xml:space="preserve">7.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</si>
  <si>
    <t>https://www.abs.gov.au/statistics/health/causes-death/causes-death-australia/latest-release</t>
  </si>
  <si>
    <t>https://www.abs.gov.au/statistics/people/population/deaths-australia/latest-release</t>
  </si>
  <si>
    <t>ABS Causes of Death, Australia</t>
  </si>
  <si>
    <t>ABS Deaths, Australia</t>
  </si>
  <si>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</si>
  <si>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</si>
  <si>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  Not applicable (for example, there were no deaths in one of the years selected)</t>
  </si>
  <si>
    <t>–  Not applicable</t>
  </si>
  <si>
    <t>ABS Causes of Death, Australia methodology</t>
  </si>
  <si>
    <t>2021, 2022</t>
  </si>
  <si>
    <t>4. Deaths registered in 2019 and earlier are based on the final version of cause of death data; deaths registered in 2020 are based on the revised version; deaths registered in 2021 and 2022 are based on the preliminary version. Revised and preliminary versions  are subject to further revision by the ABS.</t>
  </si>
  <si>
    <r>
      <t xml:space="preserve">5. For information on coding of 2022 mortality data, see the </t>
    </r>
    <r>
      <rPr>
        <i/>
        <sz val="11"/>
        <color theme="1"/>
        <rFont val="Calibri"/>
        <family val="2"/>
        <scheme val="minor"/>
      </rPr>
      <t>Classifications</t>
    </r>
    <r>
      <rPr>
        <sz val="11"/>
        <color theme="1"/>
        <rFont val="Calibri"/>
        <family val="2"/>
        <scheme val="minor"/>
      </rPr>
      <t xml:space="preserve"> and </t>
    </r>
    <r>
      <rPr>
        <i/>
        <sz val="11"/>
        <color theme="1"/>
        <rFont val="Calibri"/>
        <family val="2"/>
        <scheme val="minor"/>
      </rPr>
      <t>Mortality coding</t>
    </r>
    <r>
      <rPr>
        <sz val="11"/>
        <color theme="1"/>
        <rFont val="Calibri"/>
        <family val="2"/>
        <scheme val="minor"/>
      </rPr>
      <t xml:space="preserve"> sections of the methodology report. For information on issues related to interpreting time series data, see the </t>
    </r>
    <r>
      <rPr>
        <i/>
        <sz val="11"/>
        <color theme="1"/>
        <rFont val="Calibri"/>
        <family val="2"/>
        <scheme val="minor"/>
      </rPr>
      <t>Data quality</t>
    </r>
    <r>
      <rPr>
        <sz val="11"/>
        <color theme="1"/>
        <rFont val="Calibri"/>
        <family val="2"/>
        <scheme val="minor"/>
      </rPr>
      <t xml:space="preserve"> section of the methodology report </t>
    </r>
    <r>
      <rPr>
        <i/>
        <sz val="11"/>
        <color theme="1"/>
        <rFont val="Calibri"/>
        <family val="2"/>
        <scheme val="minor"/>
      </rPr>
      <t>Causes of Death, Australia methodology</t>
    </r>
    <r>
      <rPr>
        <sz val="11"/>
        <color theme="1"/>
        <rFont val="Calibri"/>
        <family val="2"/>
        <scheme val="minor"/>
      </rPr>
      <t xml:space="preserve"> &lt;https://www.abs.gov.au/methodologies/causes-death-australia-methodology/2022&gt;.</t>
    </r>
  </si>
  <si>
    <r>
      <t xml:space="preserve">Australian estimated resident populations are sourced from </t>
    </r>
    <r>
      <rPr>
        <i/>
        <sz val="11"/>
        <color theme="1"/>
        <rFont val="Calibri"/>
        <family val="2"/>
        <scheme val="minor"/>
      </rPr>
      <t xml:space="preserve">National, state and territory population </t>
    </r>
    <r>
      <rPr>
        <sz val="11"/>
        <color theme="1"/>
        <rFont val="Calibri"/>
        <family val="2"/>
        <scheme val="minor"/>
      </rPr>
      <t xml:space="preserve">(ABS 2023) and </t>
    </r>
    <r>
      <rPr>
        <i/>
        <sz val="11"/>
        <color theme="1"/>
        <rFont val="Calibri"/>
        <family val="2"/>
        <scheme val="minor"/>
      </rPr>
      <t>Australian historical population statistics</t>
    </r>
    <r>
      <rPr>
        <sz val="11"/>
        <color theme="1"/>
        <rFont val="Calibri"/>
        <family val="2"/>
        <scheme val="minor"/>
      </rPr>
      <t xml:space="preserve"> (ABS cat. no. 3104.0.65.001).</t>
    </r>
  </si>
  <si>
    <t>https://www.aihw.gov.au/reports-data/australias-health</t>
  </si>
  <si>
    <t>https://www.abs.gov.au/methodologies/causes-death-australia-methodology/2022</t>
  </si>
  <si>
    <t>https://www.abs.gov.au/methodologies/deaths-australia-methodology/2022</t>
  </si>
  <si>
    <t>GRIM0115</t>
  </si>
  <si>
    <t>GRIM_output_2.xlsx</t>
  </si>
  <si>
    <t>Vaccine-preventable diseases (ICD-10 A33–A37, A80, B01, B05, B06, B15, B16, B17.0, B18.0, B18.1, B18.9, B19, B26), 1997–2022</t>
  </si>
  <si>
    <t>—</t>
  </si>
  <si>
    <t>Final</t>
  </si>
  <si>
    <t>Final Recast</t>
  </si>
  <si>
    <t>Revised</t>
  </si>
  <si>
    <t>Preliminary</t>
  </si>
  <si>
    <t>Data for Vaccine-preventable diseases (A33–A37, A80, B01, B05, B06, B15, B16, B17.0, B18.0, B18.1, B18.9, B19, B26) are from the ICD-10 chapter All certain infectious and parasitic diseases (A00–B99).</t>
  </si>
  <si>
    <t>A33–A37, A80, B01, B05, B06, B15, B16, B17.0, B18.0, B18.1, B18.9, B19, B26</t>
  </si>
  <si>
    <t>None.</t>
  </si>
  <si>
    <r>
      <t xml:space="preserve">Australian Institute of Health and Welfare (2024) </t>
    </r>
    <r>
      <rPr>
        <i/>
        <sz val="11"/>
        <color theme="1"/>
        <rFont val="Calibri"/>
        <family val="2"/>
        <scheme val="minor"/>
      </rPr>
      <t>General Record of Incidence of Mortality (GRIM) books 2022: Vaccine-preventable diseases</t>
    </r>
    <r>
      <rPr>
        <sz val="11"/>
        <color theme="1"/>
        <rFont val="Calibri"/>
        <family val="2"/>
        <scheme val="minor"/>
      </rPr>
      <t>, AIHW, Australian Government.</t>
    </r>
  </si>
  <si>
    <t>Vaccine-preventable diseases</t>
  </si>
  <si>
    <t>All certain infectious and parasitic diseases</t>
  </si>
  <si>
    <t>A00–B99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</si>
</sst>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40">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
      <b/>
      <u/>
      <sz val="10"/>
      <color rgb="FF0070C0"/>
      <name val="Geneva"/>
    </font>
    <font>
      <sz val="11"/>
      <color rgb="FF0070C0"/>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4" fillId="3" borderId="0" xfId="0" applyFont="1" applyFill="1"/>
    <xf numFmtId="0" fontId="25"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6"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0" fillId="3" borderId="0" xfId="0" applyNumberFormat="1" applyFont="1" applyFill="1" applyAlignment="1" applyProtection="1">
      <alignment horizontal="right"/>
      <protection locked="0"/>
    </xf>
    <xf numFmtId="164" fontId="20"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0"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2"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3" fillId="0" borderId="0" xfId="0" applyFont="1"/>
    <xf numFmtId="0" fontId="20"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19"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6"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19" fillId="3" borderId="0" xfId="0" applyNumberFormat="1" applyFont="1" applyFill="1"/>
    <xf numFmtId="0" fontId="23"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8" fillId="3" borderId="0" xfId="0" applyFont="1" applyFill="1"/>
    <xf numFmtId="0" fontId="22"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2"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29" fillId="3" borderId="0" xfId="0" applyFont="1" applyFill="1"/>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14" fillId="3" borderId="0" xfId="0" applyFont="1" applyFill="1"/>
    <xf numFmtId="0" fontId="17" fillId="3" borderId="0" xfId="0" applyFont="1" applyFill="1" applyAlignment="1">
      <alignment horizontal="left"/>
    </xf>
    <xf numFmtId="0" fontId="1" fillId="3" borderId="0" xfId="0" applyFont="1" applyFill="1"/>
    <xf numFmtId="0" fontId="34" fillId="3" borderId="0" xfId="5" applyFont="1" applyFill="1" applyAlignment="1" applyProtection="1">
      <alignment horizontal="left" indent="5"/>
    </xf>
    <xf numFmtId="0" fontId="25" fillId="3" borderId="0" xfId="0" applyFont="1" applyFill="1" applyAlignment="1">
      <alignment horizontal="left"/>
    </xf>
    <xf numFmtId="0" fontId="34"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5" fillId="3" borderId="0" xfId="0" applyFont="1" applyFill="1"/>
    <xf numFmtId="0" fontId="36"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8" fillId="3" borderId="0" xfId="0" applyFont="1" applyFill="1"/>
    <xf numFmtId="0" fontId="37"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7" fillId="3" borderId="0" xfId="0" applyFont="1" applyFill="1" applyAlignment="1">
      <alignment horizontal="left"/>
    </xf>
    <xf numFmtId="0" fontId="20"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0"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38" fillId="3" borderId="0" xfId="5" applyFont="1" applyFill="1" applyAlignment="1" applyProtection="1">
      <alignment horizontal="left" vertical="top"/>
    </xf>
    <xf numFmtId="0" fontId="38" fillId="3" borderId="0" xfId="5" applyFont="1" applyFill="1" applyAlignment="1" applyProtection="1"/>
    <xf numFmtId="0" fontId="39" fillId="3" borderId="0" xfId="0" applyFont="1" applyFill="1"/>
    <xf numFmtId="0" fontId="0" fillId="3" borderId="0" xfId="0" applyFill="1" applyAlignment="1">
      <alignment horizontal="left" wrapText="1" indent="2"/>
    </xf>
    <xf numFmtId="0" fontId="21" fillId="3" borderId="0" xfId="0" applyFont="1" applyFill="1" applyAlignment="1">
      <alignment horizontal="left" vertical="top" wrapText="1" indent="2"/>
    </xf>
    <xf numFmtId="0" fontId="21" fillId="3" borderId="0" xfId="0" applyFont="1"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7" fillId="17" borderId="7" xfId="0" applyFont="1" applyFill="1" applyBorder="1" applyAlignment="1">
      <alignment horizontal="left" vertical="center"/>
    </xf>
    <xf numFmtId="0" fontId="0" fillId="16" borderId="0" xfId="0" applyFill="1" applyAlignment="1">
      <alignment vertical="center"/>
    </xf>
    <xf numFmtId="0" fontId="0" fillId="16" borderId="0" xfId="0" applyFill="1" applyAlignment="1">
      <alignment horizontal="lef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Vaccine-preventable diseases (ICD-10 A33–A37, A80, B01, B05, B06, B15, B16, B17.0, B18.0, B18.1, B18.9, B19, B26), by sex and year, 1997–2022</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26"/>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numCache>
            </c:numRef>
          </c:xVal>
          <c:yVal>
            <c:numRef>
              <c:f>Admin!Deaths_male</c:f>
              <c:numCache>
                <c:formatCode>#,##0</c:formatCode>
                <c:ptCount val="26"/>
                <c:pt idx="0">
                  <c:v>40</c:v>
                </c:pt>
                <c:pt idx="1">
                  <c:v>23</c:v>
                </c:pt>
                <c:pt idx="2">
                  <c:v>19</c:v>
                </c:pt>
                <c:pt idx="3">
                  <c:v>7</c:v>
                </c:pt>
                <c:pt idx="4">
                  <c:v>22</c:v>
                </c:pt>
                <c:pt idx="5">
                  <c:v>22</c:v>
                </c:pt>
                <c:pt idx="6">
                  <c:v>19</c:v>
                </c:pt>
                <c:pt idx="7">
                  <c:v>11</c:v>
                </c:pt>
                <c:pt idx="8">
                  <c:v>21</c:v>
                </c:pt>
                <c:pt idx="9">
                  <c:v>28</c:v>
                </c:pt>
                <c:pt idx="10">
                  <c:v>19</c:v>
                </c:pt>
                <c:pt idx="11">
                  <c:v>12</c:v>
                </c:pt>
                <c:pt idx="12">
                  <c:v>15</c:v>
                </c:pt>
                <c:pt idx="13">
                  <c:v>8</c:v>
                </c:pt>
                <c:pt idx="14">
                  <c:v>16</c:v>
                </c:pt>
                <c:pt idx="15">
                  <c:v>11</c:v>
                </c:pt>
                <c:pt idx="16">
                  <c:v>36</c:v>
                </c:pt>
                <c:pt idx="17">
                  <c:v>39</c:v>
                </c:pt>
                <c:pt idx="18">
                  <c:v>37</c:v>
                </c:pt>
                <c:pt idx="19">
                  <c:v>31</c:v>
                </c:pt>
                <c:pt idx="20">
                  <c:v>31</c:v>
                </c:pt>
                <c:pt idx="21">
                  <c:v>22</c:v>
                </c:pt>
                <c:pt idx="22">
                  <c:v>16</c:v>
                </c:pt>
                <c:pt idx="23">
                  <c:v>22</c:v>
                </c:pt>
                <c:pt idx="24">
                  <c:v>26</c:v>
                </c:pt>
                <c:pt idx="25">
                  <c:v>20</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26"/>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numCache>
            </c:numRef>
          </c:xVal>
          <c:yVal>
            <c:numRef>
              <c:f>Admin!Deaths_female</c:f>
              <c:numCache>
                <c:formatCode>#,##0</c:formatCode>
                <c:ptCount val="26"/>
                <c:pt idx="0">
                  <c:v>14</c:v>
                </c:pt>
                <c:pt idx="1">
                  <c:v>13</c:v>
                </c:pt>
                <c:pt idx="2">
                  <c:v>19</c:v>
                </c:pt>
                <c:pt idx="3">
                  <c:v>15</c:v>
                </c:pt>
                <c:pt idx="4">
                  <c:v>5</c:v>
                </c:pt>
                <c:pt idx="5">
                  <c:v>11</c:v>
                </c:pt>
                <c:pt idx="6">
                  <c:v>9</c:v>
                </c:pt>
                <c:pt idx="7">
                  <c:v>12</c:v>
                </c:pt>
                <c:pt idx="8">
                  <c:v>8</c:v>
                </c:pt>
                <c:pt idx="9">
                  <c:v>13</c:v>
                </c:pt>
                <c:pt idx="10">
                  <c:v>11</c:v>
                </c:pt>
                <c:pt idx="11">
                  <c:v>11</c:v>
                </c:pt>
                <c:pt idx="12">
                  <c:v>8</c:v>
                </c:pt>
                <c:pt idx="13">
                  <c:v>9</c:v>
                </c:pt>
                <c:pt idx="14">
                  <c:v>7</c:v>
                </c:pt>
                <c:pt idx="15">
                  <c:v>6</c:v>
                </c:pt>
                <c:pt idx="16">
                  <c:v>18</c:v>
                </c:pt>
                <c:pt idx="17">
                  <c:v>13</c:v>
                </c:pt>
                <c:pt idx="18">
                  <c:v>20</c:v>
                </c:pt>
                <c:pt idx="19">
                  <c:v>18</c:v>
                </c:pt>
                <c:pt idx="20">
                  <c:v>20</c:v>
                </c:pt>
                <c:pt idx="21">
                  <c:v>15</c:v>
                </c:pt>
                <c:pt idx="22">
                  <c:v>16</c:v>
                </c:pt>
                <c:pt idx="23">
                  <c:v>14</c:v>
                </c:pt>
                <c:pt idx="24">
                  <c:v>10</c:v>
                </c:pt>
                <c:pt idx="25">
                  <c:v>13</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2"/>
          <c:min val="1997"/>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ajorUnit val="5"/>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Vaccine-preventable diseases (ICD-10 A33–A37, A80, B01, B05, B06, B15, B16, B17.0, B18.0, B18.1, B18.9, B19, B26), by sex and year, 1997–2022</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26"/>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numCache>
            </c:numRef>
          </c:xVal>
          <c:yVal>
            <c:numRef>
              <c:f>Admin!ASR_male</c:f>
              <c:numCache>
                <c:formatCode>0.0</c:formatCode>
                <c:ptCount val="26"/>
                <c:pt idx="0">
                  <c:v>0.4631767</c:v>
                </c:pt>
                <c:pt idx="1">
                  <c:v>0.27447709999999997</c:v>
                </c:pt>
                <c:pt idx="2">
                  <c:v>0.21563460000000001</c:v>
                </c:pt>
                <c:pt idx="3">
                  <c:v>7.7094800000000005E-2</c:v>
                </c:pt>
                <c:pt idx="4">
                  <c:v>0.2433698</c:v>
                </c:pt>
                <c:pt idx="5">
                  <c:v>0.24676310000000001</c:v>
                </c:pt>
                <c:pt idx="6">
                  <c:v>0.19608980000000001</c:v>
                </c:pt>
                <c:pt idx="7">
                  <c:v>0.111913</c:v>
                </c:pt>
                <c:pt idx="8">
                  <c:v>0.21526200000000001</c:v>
                </c:pt>
                <c:pt idx="9">
                  <c:v>0.27733340000000001</c:v>
                </c:pt>
                <c:pt idx="10">
                  <c:v>0.1883193</c:v>
                </c:pt>
                <c:pt idx="11">
                  <c:v>0.11008560000000001</c:v>
                </c:pt>
                <c:pt idx="12">
                  <c:v>0.13517399999999999</c:v>
                </c:pt>
                <c:pt idx="13">
                  <c:v>7.3318499999999995E-2</c:v>
                </c:pt>
                <c:pt idx="14">
                  <c:v>0.14492260000000001</c:v>
                </c:pt>
                <c:pt idx="15">
                  <c:v>9.9710999999999994E-2</c:v>
                </c:pt>
                <c:pt idx="16">
                  <c:v>0.30172199999999999</c:v>
                </c:pt>
                <c:pt idx="17">
                  <c:v>0.32131080000000001</c:v>
                </c:pt>
                <c:pt idx="18">
                  <c:v>0.29372389999999998</c:v>
                </c:pt>
                <c:pt idx="19">
                  <c:v>0.23843790000000001</c:v>
                </c:pt>
                <c:pt idx="20">
                  <c:v>0.2289426</c:v>
                </c:pt>
                <c:pt idx="21">
                  <c:v>0.1613038</c:v>
                </c:pt>
                <c:pt idx="22">
                  <c:v>0.11350499999999999</c:v>
                </c:pt>
                <c:pt idx="23">
                  <c:v>0.14206949999999999</c:v>
                </c:pt>
                <c:pt idx="24">
                  <c:v>0.1807793</c:v>
                </c:pt>
                <c:pt idx="25">
                  <c:v>0.1295327</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26"/>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numCache>
            </c:numRef>
          </c:xVal>
          <c:yVal>
            <c:numRef>
              <c:f>Admin!ASR_female</c:f>
              <c:numCache>
                <c:formatCode>0.0</c:formatCode>
                <c:ptCount val="26"/>
                <c:pt idx="0">
                  <c:v>0.15280070000000001</c:v>
                </c:pt>
                <c:pt idx="1">
                  <c:v>0.13544249999999999</c:v>
                </c:pt>
                <c:pt idx="2">
                  <c:v>0.19027069999999999</c:v>
                </c:pt>
                <c:pt idx="3">
                  <c:v>0.13787260000000001</c:v>
                </c:pt>
                <c:pt idx="4">
                  <c:v>4.1636899999999998E-2</c:v>
                </c:pt>
                <c:pt idx="5">
                  <c:v>0.1077323</c:v>
                </c:pt>
                <c:pt idx="6">
                  <c:v>8.3838999999999997E-2</c:v>
                </c:pt>
                <c:pt idx="7">
                  <c:v>0.1046559</c:v>
                </c:pt>
                <c:pt idx="8">
                  <c:v>7.3078400000000002E-2</c:v>
                </c:pt>
                <c:pt idx="9">
                  <c:v>0.1068162</c:v>
                </c:pt>
                <c:pt idx="10">
                  <c:v>0.1017607</c:v>
                </c:pt>
                <c:pt idx="11">
                  <c:v>8.8142200000000004E-2</c:v>
                </c:pt>
                <c:pt idx="12">
                  <c:v>5.34718E-2</c:v>
                </c:pt>
                <c:pt idx="13">
                  <c:v>6.4933199999999996E-2</c:v>
                </c:pt>
                <c:pt idx="14">
                  <c:v>5.2997000000000002E-2</c:v>
                </c:pt>
                <c:pt idx="15">
                  <c:v>4.1592700000000003E-2</c:v>
                </c:pt>
                <c:pt idx="16">
                  <c:v>0.12472560000000001</c:v>
                </c:pt>
                <c:pt idx="17">
                  <c:v>9.9383600000000002E-2</c:v>
                </c:pt>
                <c:pt idx="18">
                  <c:v>0.13312499999999999</c:v>
                </c:pt>
                <c:pt idx="19">
                  <c:v>0.12624869999999999</c:v>
                </c:pt>
                <c:pt idx="20">
                  <c:v>0.1300954</c:v>
                </c:pt>
                <c:pt idx="21">
                  <c:v>0.10822569999999999</c:v>
                </c:pt>
                <c:pt idx="22">
                  <c:v>0.10344150000000001</c:v>
                </c:pt>
                <c:pt idx="23">
                  <c:v>8.6720599999999995E-2</c:v>
                </c:pt>
                <c:pt idx="24">
                  <c:v>5.0737200000000003E-2</c:v>
                </c:pt>
                <c:pt idx="25">
                  <c:v>7.08477E-2</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2"/>
          <c:min val="1997"/>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ajorUnit val="5"/>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Vaccine-preventable diseases (ICD-10 A33–A37, A80, B01, B05, B06, B15, B16, B17.0, B18.0, B18.1, B18.9, B19, B26), by sex, 2022</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c:v>
                </c:pt>
                <c:pt idx="1">
                  <c:v>0</c:v>
                </c:pt>
                <c:pt idx="2">
                  <c:v>0</c:v>
                </c:pt>
                <c:pt idx="3">
                  <c:v>0</c:v>
                </c:pt>
                <c:pt idx="4">
                  <c:v>0</c:v>
                </c:pt>
                <c:pt idx="5">
                  <c:v>0</c:v>
                </c:pt>
                <c:pt idx="6">
                  <c:v>0</c:v>
                </c:pt>
                <c:pt idx="7">
                  <c:v>0</c:v>
                </c:pt>
                <c:pt idx="8">
                  <c:v>0</c:v>
                </c:pt>
                <c:pt idx="9">
                  <c:v>0.24903839999999999</c:v>
                </c:pt>
                <c:pt idx="10">
                  <c:v>0.12286420000000001</c:v>
                </c:pt>
                <c:pt idx="11">
                  <c:v>0.13253409999999999</c:v>
                </c:pt>
                <c:pt idx="12">
                  <c:v>0.5513226</c:v>
                </c:pt>
                <c:pt idx="13">
                  <c:v>0.4782264</c:v>
                </c:pt>
                <c:pt idx="14">
                  <c:v>0.36286839999999998</c:v>
                </c:pt>
                <c:pt idx="15">
                  <c:v>0.71655139999999995</c:v>
                </c:pt>
                <c:pt idx="16">
                  <c:v>0.76838550000000005</c:v>
                </c:pt>
                <c:pt idx="17">
                  <c:v>0.92670249999999998</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c:v>
                </c:pt>
                <c:pt idx="1">
                  <c:v>0</c:v>
                </c:pt>
                <c:pt idx="2">
                  <c:v>0</c:v>
                </c:pt>
                <c:pt idx="3">
                  <c:v>0</c:v>
                </c:pt>
                <c:pt idx="4">
                  <c:v>0</c:v>
                </c:pt>
                <c:pt idx="5">
                  <c:v>0</c:v>
                </c:pt>
                <c:pt idx="6">
                  <c:v>0</c:v>
                </c:pt>
                <c:pt idx="7">
                  <c:v>0</c:v>
                </c:pt>
                <c:pt idx="8">
                  <c:v>0.11586920000000001</c:v>
                </c:pt>
                <c:pt idx="9">
                  <c:v>0</c:v>
                </c:pt>
                <c:pt idx="10">
                  <c:v>0</c:v>
                </c:pt>
                <c:pt idx="11">
                  <c:v>0.12815779999999999</c:v>
                </c:pt>
                <c:pt idx="12">
                  <c:v>0.13039490000000001</c:v>
                </c:pt>
                <c:pt idx="13">
                  <c:v>0.14801149999999999</c:v>
                </c:pt>
                <c:pt idx="14">
                  <c:v>0.16842360000000001</c:v>
                </c:pt>
                <c:pt idx="15">
                  <c:v>0.2201804</c:v>
                </c:pt>
                <c:pt idx="16">
                  <c:v>0.98300390000000004</c:v>
                </c:pt>
                <c:pt idx="17">
                  <c:v>1.2071499000000001</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Vaccine-preventable diseases (ICD-10 A33–A37, A80, B01, B05, B06, B15, B16, B17.0, B18.0, B18.1, B18.9, B19, B26), by sex and age group, 2022</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0</c:v>
                </c:pt>
                <c:pt idx="1">
                  <c:v>0</c:v>
                </c:pt>
                <c:pt idx="2">
                  <c:v>0</c:v>
                </c:pt>
                <c:pt idx="3">
                  <c:v>0</c:v>
                </c:pt>
                <c:pt idx="4">
                  <c:v>0</c:v>
                </c:pt>
                <c:pt idx="5">
                  <c:v>0</c:v>
                </c:pt>
                <c:pt idx="6">
                  <c:v>0</c:v>
                </c:pt>
                <c:pt idx="7">
                  <c:v>0</c:v>
                </c:pt>
                <c:pt idx="8">
                  <c:v>0</c:v>
                </c:pt>
                <c:pt idx="9">
                  <c:v>-2</c:v>
                </c:pt>
                <c:pt idx="10">
                  <c:v>-1</c:v>
                </c:pt>
                <c:pt idx="11">
                  <c:v>-1</c:v>
                </c:pt>
                <c:pt idx="12">
                  <c:v>-4</c:v>
                </c:pt>
                <c:pt idx="13">
                  <c:v>-3</c:v>
                </c:pt>
                <c:pt idx="14">
                  <c:v>-2</c:v>
                </c:pt>
                <c:pt idx="15">
                  <c:v>-3</c:v>
                </c:pt>
                <c:pt idx="16">
                  <c:v>-2</c:v>
                </c:pt>
                <c:pt idx="17">
                  <c:v>-2</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0</c:v>
                </c:pt>
                <c:pt idx="1">
                  <c:v>0</c:v>
                </c:pt>
                <c:pt idx="2">
                  <c:v>0</c:v>
                </c:pt>
                <c:pt idx="3">
                  <c:v>0</c:v>
                </c:pt>
                <c:pt idx="4">
                  <c:v>0</c:v>
                </c:pt>
                <c:pt idx="5">
                  <c:v>0</c:v>
                </c:pt>
                <c:pt idx="6">
                  <c:v>0</c:v>
                </c:pt>
                <c:pt idx="7">
                  <c:v>0</c:v>
                </c:pt>
                <c:pt idx="8">
                  <c:v>1</c:v>
                </c:pt>
                <c:pt idx="9">
                  <c:v>0</c:v>
                </c:pt>
                <c:pt idx="10">
                  <c:v>0</c:v>
                </c:pt>
                <c:pt idx="11">
                  <c:v>1</c:v>
                </c:pt>
                <c:pt idx="12">
                  <c:v>1</c:v>
                </c:pt>
                <c:pt idx="13">
                  <c:v>1</c:v>
                </c:pt>
                <c:pt idx="14">
                  <c:v>1</c:v>
                </c:pt>
                <c:pt idx="15">
                  <c:v>1</c:v>
                </c:pt>
                <c:pt idx="16">
                  <c:v>3</c:v>
                </c:pt>
                <c:pt idx="17">
                  <c:v>4</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datarequest.aihw.gov.au/" TargetMode="External"/><Relationship Id="rId7" Type="http://schemas.openxmlformats.org/officeDocument/2006/relationships/hyperlink" Target="https://www.abs.gov.au/statistics/people/population/deaths-australia/latest-release" TargetMode="External"/><Relationship Id="rId2" Type="http://schemas.openxmlformats.org/officeDocument/2006/relationships/hyperlink" Target="https://www.aihw.gov.au/reports-data/australias-health"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2" TargetMode="External"/><Relationship Id="rId5" Type="http://schemas.openxmlformats.org/officeDocument/2006/relationships/hyperlink" Target="https://www.abs.gov.au/methodologies/causes-death-australia-methodology/2022"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2022</v>
      </c>
    </row>
    <row r="8" spans="1:3" ht="26.25">
      <c r="A8" s="152"/>
      <c r="B8" s="155" t="s">
        <v>46</v>
      </c>
    </row>
    <row r="9" spans="1:3" ht="23.25">
      <c r="A9" s="151"/>
      <c r="B9" s="161" t="str">
        <f>Admin!$B$1</f>
        <v>Vaccine-preventable diseases (ICD-10 A33–A37, A80, B01, B05, B06, B15, B16, B17.0, B18.0, B18.1, B18.9, B19, B26), 1997–2022</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1"/>
  <sheetViews>
    <sheetView workbookViewId="0"/>
  </sheetViews>
  <sheetFormatPr defaultRowHeight="15"/>
  <cols>
    <col min="2" max="2" width="10.85546875" style="204" bestFit="1" customWidth="1"/>
  </cols>
  <sheetData>
    <row r="1" spans="1:2">
      <c r="A1" s="198" t="s">
        <v>188</v>
      </c>
    </row>
    <row r="2" spans="1:2">
      <c r="A2" s="203" t="s">
        <v>5</v>
      </c>
      <c r="B2" s="203" t="s">
        <v>194</v>
      </c>
    </row>
    <row r="3" spans="1:2">
      <c r="A3" s="202">
        <v>1964</v>
      </c>
      <c r="B3" s="202">
        <v>104</v>
      </c>
    </row>
    <row r="4" spans="1:2">
      <c r="A4" s="202">
        <v>1965</v>
      </c>
      <c r="B4" s="202">
        <v>103</v>
      </c>
    </row>
    <row r="5" spans="1:2">
      <c r="A5" s="202">
        <v>1966</v>
      </c>
      <c r="B5" s="202">
        <v>106</v>
      </c>
    </row>
    <row r="6" spans="1:2">
      <c r="A6" s="202">
        <v>1967</v>
      </c>
      <c r="B6" s="202">
        <v>107</v>
      </c>
    </row>
    <row r="7" spans="1:2">
      <c r="A7" s="202">
        <v>1968</v>
      </c>
      <c r="B7" s="202">
        <v>108</v>
      </c>
    </row>
    <row r="8" spans="1:2">
      <c r="A8" s="202">
        <v>1969</v>
      </c>
      <c r="B8" s="202">
        <v>109</v>
      </c>
    </row>
    <row r="9" spans="1:2">
      <c r="A9" s="202">
        <v>1970</v>
      </c>
      <c r="B9" s="202">
        <v>110</v>
      </c>
    </row>
    <row r="10" spans="1:2">
      <c r="A10" s="202">
        <v>1971</v>
      </c>
      <c r="B10" s="202">
        <v>111</v>
      </c>
    </row>
    <row r="11" spans="1:2">
      <c r="A11" s="202">
        <v>1972</v>
      </c>
      <c r="B11" s="202">
        <v>112</v>
      </c>
    </row>
    <row r="12" spans="1:2">
      <c r="A12" s="202">
        <v>1973</v>
      </c>
      <c r="B12" s="202">
        <v>113</v>
      </c>
    </row>
    <row r="13" spans="1:2">
      <c r="A13" s="202">
        <v>1974</v>
      </c>
      <c r="B13" s="202">
        <v>114</v>
      </c>
    </row>
    <row r="14" spans="1:2">
      <c r="A14" s="202">
        <v>1975</v>
      </c>
      <c r="B14" s="202">
        <v>115</v>
      </c>
    </row>
    <row r="15" spans="1:2">
      <c r="A15" s="202">
        <v>1976</v>
      </c>
      <c r="B15" s="202">
        <v>116</v>
      </c>
    </row>
    <row r="16" spans="1:2">
      <c r="A16" s="202">
        <v>1977</v>
      </c>
      <c r="B16" s="202">
        <v>117</v>
      </c>
    </row>
    <row r="17" spans="1:2">
      <c r="A17" s="202">
        <v>1978</v>
      </c>
      <c r="B17" s="202">
        <v>118</v>
      </c>
    </row>
    <row r="18" spans="1:2">
      <c r="A18" s="202">
        <v>1979</v>
      </c>
      <c r="B18" s="202">
        <v>119</v>
      </c>
    </row>
    <row r="19" spans="1:2">
      <c r="A19" s="202">
        <v>1980</v>
      </c>
      <c r="B19" s="202">
        <v>120</v>
      </c>
    </row>
    <row r="20" spans="1:2">
      <c r="A20" s="202">
        <v>1981</v>
      </c>
      <c r="B20" s="202">
        <v>121</v>
      </c>
    </row>
    <row r="21" spans="1:2">
      <c r="A21" s="202">
        <v>1982</v>
      </c>
      <c r="B21" s="202">
        <v>122</v>
      </c>
    </row>
    <row r="22" spans="1:2">
      <c r="A22" s="202">
        <v>1983</v>
      </c>
      <c r="B22" s="202">
        <v>123</v>
      </c>
    </row>
    <row r="23" spans="1:2">
      <c r="A23" s="202">
        <v>1984</v>
      </c>
      <c r="B23" s="202">
        <v>124</v>
      </c>
    </row>
    <row r="24" spans="1:2">
      <c r="A24" s="202">
        <v>1985</v>
      </c>
      <c r="B24" s="202">
        <v>125</v>
      </c>
    </row>
    <row r="25" spans="1:2">
      <c r="A25" s="202">
        <v>1986</v>
      </c>
      <c r="B25" s="202">
        <v>126</v>
      </c>
    </row>
    <row r="26" spans="1:2">
      <c r="A26" s="202">
        <v>1987</v>
      </c>
      <c r="B26" s="202">
        <v>127</v>
      </c>
    </row>
    <row r="27" spans="1:2">
      <c r="A27" s="202">
        <v>1988</v>
      </c>
      <c r="B27" s="202">
        <v>128</v>
      </c>
    </row>
    <row r="28" spans="1:2">
      <c r="A28" s="202">
        <v>1989</v>
      </c>
      <c r="B28" s="202">
        <v>129</v>
      </c>
    </row>
    <row r="29" spans="1:2">
      <c r="A29" s="202">
        <v>1990</v>
      </c>
      <c r="B29" s="202">
        <v>130</v>
      </c>
    </row>
    <row r="30" spans="1:2">
      <c r="A30" s="202">
        <v>1991</v>
      </c>
      <c r="B30" s="202">
        <v>131</v>
      </c>
    </row>
    <row r="31" spans="1:2">
      <c r="A31" s="202">
        <v>1992</v>
      </c>
      <c r="B31" s="202">
        <v>132</v>
      </c>
    </row>
    <row r="32" spans="1:2">
      <c r="A32" s="202">
        <v>1993</v>
      </c>
      <c r="B32" s="202">
        <v>133</v>
      </c>
    </row>
    <row r="33" spans="1:2">
      <c r="A33" s="202">
        <v>1994</v>
      </c>
      <c r="B33" s="202">
        <v>134</v>
      </c>
    </row>
    <row r="34" spans="1:2">
      <c r="A34" s="202">
        <v>1995</v>
      </c>
      <c r="B34" s="202">
        <v>135</v>
      </c>
    </row>
    <row r="35" spans="1:2">
      <c r="A35" s="202">
        <v>1996</v>
      </c>
      <c r="B35" s="202">
        <v>136</v>
      </c>
    </row>
    <row r="36" spans="1:2">
      <c r="A36" s="202">
        <v>1997</v>
      </c>
      <c r="B36" s="202">
        <v>137</v>
      </c>
    </row>
    <row r="37" spans="1:2">
      <c r="A37" s="202">
        <v>1998</v>
      </c>
      <c r="B37" s="202">
        <v>138</v>
      </c>
    </row>
    <row r="38" spans="1:2">
      <c r="A38" s="202">
        <v>1999</v>
      </c>
      <c r="B38" s="202">
        <v>139</v>
      </c>
    </row>
    <row r="39" spans="1:2">
      <c r="A39" s="202">
        <v>2000</v>
      </c>
      <c r="B39" s="202">
        <v>140</v>
      </c>
    </row>
    <row r="40" spans="1:2">
      <c r="A40" s="202">
        <v>2001</v>
      </c>
      <c r="B40" s="202">
        <v>3863</v>
      </c>
    </row>
    <row r="41" spans="1:2">
      <c r="A41" s="202">
        <v>2002</v>
      </c>
      <c r="B41" s="202">
        <v>142</v>
      </c>
    </row>
    <row r="42" spans="1:2">
      <c r="A42" s="202">
        <v>2003</v>
      </c>
      <c r="B42" s="202">
        <v>143</v>
      </c>
    </row>
    <row r="43" spans="1:2">
      <c r="A43" s="202">
        <v>2004</v>
      </c>
      <c r="B43" s="202">
        <v>144</v>
      </c>
    </row>
    <row r="44" spans="1:2">
      <c r="A44" s="202">
        <v>2005</v>
      </c>
      <c r="B44" s="202">
        <v>145</v>
      </c>
    </row>
    <row r="45" spans="1:2">
      <c r="A45" s="202">
        <v>2006</v>
      </c>
      <c r="B45" s="202">
        <v>151</v>
      </c>
    </row>
    <row r="46" spans="1:2">
      <c r="A46" s="202">
        <v>2007</v>
      </c>
      <c r="B46" s="202">
        <v>152</v>
      </c>
    </row>
    <row r="47" spans="1:2">
      <c r="A47" s="202">
        <v>2008</v>
      </c>
      <c r="B47" s="202">
        <v>153</v>
      </c>
    </row>
    <row r="48" spans="1:2">
      <c r="A48" s="202">
        <v>2009</v>
      </c>
      <c r="B48" s="202">
        <v>2971</v>
      </c>
    </row>
    <row r="49" spans="1:2">
      <c r="A49" s="202">
        <v>2010</v>
      </c>
      <c r="B49" s="202">
        <v>2404</v>
      </c>
    </row>
    <row r="50" spans="1:2">
      <c r="A50" s="202">
        <v>2011</v>
      </c>
      <c r="B50" s="202">
        <v>5618</v>
      </c>
    </row>
    <row r="51" spans="1:2">
      <c r="A51" s="202">
        <v>2012</v>
      </c>
      <c r="B51" s="202">
        <v>7958</v>
      </c>
    </row>
    <row r="52" spans="1:2">
      <c r="A52" s="202">
        <v>2013</v>
      </c>
      <c r="B52" s="202">
        <v>21689</v>
      </c>
    </row>
    <row r="53" spans="1:2">
      <c r="A53" s="202">
        <v>2014</v>
      </c>
      <c r="B53" s="202">
        <v>21692</v>
      </c>
    </row>
    <row r="54" spans="1:2">
      <c r="A54" s="202">
        <v>2015</v>
      </c>
      <c r="B54" s="202">
        <v>21698</v>
      </c>
    </row>
    <row r="55" spans="1:2">
      <c r="A55" s="202">
        <v>2016</v>
      </c>
      <c r="B55" s="202">
        <v>23544</v>
      </c>
    </row>
    <row r="56" spans="1:2">
      <c r="A56" s="202">
        <v>2017</v>
      </c>
      <c r="B56" s="202">
        <v>23547</v>
      </c>
    </row>
    <row r="57" spans="1:2">
      <c r="A57" s="202">
        <v>2018</v>
      </c>
      <c r="B57" s="202">
        <v>23550</v>
      </c>
    </row>
    <row r="58" spans="1:2">
      <c r="A58" s="202">
        <v>2019</v>
      </c>
      <c r="B58" s="202">
        <v>22457</v>
      </c>
    </row>
    <row r="59" spans="1:2">
      <c r="A59" s="202">
        <v>2020</v>
      </c>
      <c r="B59" s="202">
        <v>22466</v>
      </c>
    </row>
    <row r="60" spans="1:2">
      <c r="A60" s="202">
        <v>2021</v>
      </c>
      <c r="B60" s="202">
        <v>22801</v>
      </c>
    </row>
    <row r="61" spans="1:2">
      <c r="A61" s="202">
        <v>2022</v>
      </c>
      <c r="B61" s="202">
        <v>23453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2"/>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215</v>
      </c>
    </row>
    <row r="2" spans="1:3" s="6" customFormat="1" ht="23.25">
      <c r="A2" s="163"/>
      <c r="B2" s="7" t="s">
        <v>39</v>
      </c>
    </row>
    <row r="3" spans="1:3" ht="15" customHeight="1">
      <c r="B3" s="215"/>
      <c r="C3" s="215"/>
    </row>
    <row r="4" spans="1:3" ht="21">
      <c r="A4" s="150"/>
      <c r="B4" s="13" t="s">
        <v>38</v>
      </c>
    </row>
    <row r="5" spans="1:3" ht="15.75">
      <c r="A5" s="149"/>
      <c r="B5" s="164" t="s">
        <v>29</v>
      </c>
    </row>
    <row r="6" spans="1:3" ht="30" customHeight="1">
      <c r="A6" s="149"/>
      <c r="B6" s="215" t="s">
        <v>224</v>
      </c>
      <c r="C6" s="215"/>
    </row>
    <row r="7" spans="1:3" ht="15.75">
      <c r="A7" s="149"/>
      <c r="B7" s="164" t="s">
        <v>40</v>
      </c>
      <c r="C7" s="147"/>
    </row>
    <row r="8" spans="1:3" ht="120" customHeight="1">
      <c r="A8" s="149"/>
      <c r="B8" s="215" t="s">
        <v>187</v>
      </c>
      <c r="C8" s="215"/>
    </row>
    <row r="9" spans="1:3" ht="15.75">
      <c r="A9" s="149"/>
      <c r="B9" s="147" t="s">
        <v>179</v>
      </c>
      <c r="C9" s="146"/>
    </row>
    <row r="10" spans="1:3" ht="16.5" customHeight="1">
      <c r="A10" s="149"/>
      <c r="B10" s="147" t="s">
        <v>131</v>
      </c>
      <c r="C10" s="147"/>
    </row>
    <row r="11" spans="1:3" ht="45" customHeight="1">
      <c r="A11" s="149"/>
      <c r="B11" s="215" t="s">
        <v>207</v>
      </c>
      <c r="C11" s="215"/>
    </row>
    <row r="12" spans="1:3" ht="45" customHeight="1">
      <c r="A12" s="149"/>
      <c r="B12" s="215" t="s">
        <v>208</v>
      </c>
      <c r="C12" s="215"/>
    </row>
    <row r="13" spans="1:3" ht="30" customHeight="1">
      <c r="A13" s="149"/>
      <c r="B13" s="215" t="s">
        <v>195</v>
      </c>
      <c r="C13" s="215"/>
    </row>
    <row r="14" spans="1:3" ht="30" customHeight="1">
      <c r="A14" s="149"/>
      <c r="B14" s="215" t="s">
        <v>196</v>
      </c>
      <c r="C14" s="215"/>
    </row>
    <row r="15" spans="1:3" ht="15.75">
      <c r="A15" s="149"/>
      <c r="B15" s="164" t="s">
        <v>181</v>
      </c>
    </row>
    <row r="16" spans="1:3" ht="30" customHeight="1">
      <c r="A16" s="149"/>
      <c r="B16" s="215" t="s">
        <v>209</v>
      </c>
      <c r="C16" s="215"/>
    </row>
    <row r="18" spans="1:3" ht="21">
      <c r="A18" s="150"/>
      <c r="B18" s="13" t="s">
        <v>41</v>
      </c>
    </row>
    <row r="19" spans="1:3" ht="15.75">
      <c r="A19" s="149"/>
      <c r="B19" s="164" t="s">
        <v>45</v>
      </c>
    </row>
    <row r="20" spans="1:3" ht="15.75">
      <c r="A20" s="149"/>
      <c r="B20" s="147" t="s">
        <v>221</v>
      </c>
    </row>
    <row r="21" spans="1:3" ht="15.75">
      <c r="A21" s="149"/>
      <c r="B21" s="164" t="s">
        <v>43</v>
      </c>
      <c r="C21" s="8" t="s">
        <v>44</v>
      </c>
    </row>
    <row r="22" spans="1:3" ht="15.75">
      <c r="A22" s="149"/>
      <c r="B22" s="165" t="s">
        <v>183</v>
      </c>
      <c r="C22" s="3" t="s">
        <v>24</v>
      </c>
    </row>
    <row r="23" spans="1:3" ht="15.75">
      <c r="A23" s="149"/>
      <c r="B23" s="166" t="s">
        <v>101</v>
      </c>
      <c r="C23" s="3" t="s">
        <v>24</v>
      </c>
    </row>
    <row r="24" spans="1:3" ht="15.75">
      <c r="A24" s="149"/>
      <c r="B24" s="167" t="s">
        <v>102</v>
      </c>
      <c r="C24" s="3" t="s">
        <v>24</v>
      </c>
    </row>
    <row r="25" spans="1:3" ht="15.75">
      <c r="A25" s="149"/>
      <c r="B25" s="168" t="s">
        <v>103</v>
      </c>
      <c r="C25" s="3" t="s">
        <v>24</v>
      </c>
    </row>
    <row r="26" spans="1:3" ht="15.75">
      <c r="A26" s="149"/>
      <c r="B26" s="169" t="s">
        <v>104</v>
      </c>
      <c r="C26" s="3" t="s">
        <v>24</v>
      </c>
    </row>
    <row r="27" spans="1:3" ht="15.75">
      <c r="A27" s="149"/>
      <c r="B27" s="170" t="s">
        <v>105</v>
      </c>
      <c r="C27" s="3" t="s">
        <v>24</v>
      </c>
    </row>
    <row r="28" spans="1:3" ht="15.75">
      <c r="A28" s="149"/>
      <c r="B28" s="171" t="s">
        <v>106</v>
      </c>
      <c r="C28" s="3" t="s">
        <v>24</v>
      </c>
    </row>
    <row r="29" spans="1:3" ht="15.75">
      <c r="A29" s="149"/>
      <c r="B29" s="172" t="s">
        <v>107</v>
      </c>
      <c r="C29" s="3" t="s">
        <v>24</v>
      </c>
    </row>
    <row r="30" spans="1:3" ht="15.75">
      <c r="A30" s="149"/>
      <c r="B30" s="173" t="s">
        <v>108</v>
      </c>
      <c r="C30" s="3" t="s">
        <v>24</v>
      </c>
    </row>
    <row r="31" spans="1:3" ht="15.75">
      <c r="A31" s="149"/>
      <c r="B31" s="174" t="s">
        <v>109</v>
      </c>
      <c r="C31" s="3" t="s">
        <v>222</v>
      </c>
    </row>
    <row r="32" spans="1:3" ht="15.75">
      <c r="A32" s="149"/>
      <c r="B32" s="164" t="s">
        <v>50</v>
      </c>
    </row>
    <row r="33" spans="1:3" ht="15.75">
      <c r="A33" s="149"/>
      <c r="B33" s="147" t="s">
        <v>223</v>
      </c>
    </row>
    <row r="34" spans="1:3" ht="15.75">
      <c r="A34" s="149"/>
      <c r="B34" s="164" t="s">
        <v>57</v>
      </c>
      <c r="C34" s="76" t="s">
        <v>58</v>
      </c>
    </row>
    <row r="35" spans="1:3" ht="15.75">
      <c r="A35" s="149"/>
      <c r="B35" s="56" t="s">
        <v>216</v>
      </c>
      <c r="C35" s="55" t="s">
        <v>223</v>
      </c>
    </row>
    <row r="36" spans="1:3" ht="15.75">
      <c r="A36" s="149"/>
      <c r="B36" s="147" t="s">
        <v>190</v>
      </c>
    </row>
    <row r="37" spans="1:3" ht="15.75">
      <c r="A37" s="149"/>
      <c r="B37" s="164" t="s">
        <v>37</v>
      </c>
    </row>
    <row r="38" spans="1:3" ht="15.75">
      <c r="A38" s="149"/>
      <c r="B38" s="175" t="s">
        <v>159</v>
      </c>
    </row>
    <row r="39" spans="1:3" ht="30" customHeight="1">
      <c r="A39" s="149"/>
      <c r="B39" s="215" t="s">
        <v>158</v>
      </c>
      <c r="C39" s="215"/>
    </row>
    <row r="40" spans="1:3" ht="45" customHeight="1">
      <c r="A40" s="149"/>
      <c r="B40" s="219" t="s">
        <v>178</v>
      </c>
      <c r="C40" s="219"/>
    </row>
    <row r="41" spans="1:3" ht="15.75">
      <c r="A41" s="149"/>
      <c r="B41" s="164" t="s">
        <v>130</v>
      </c>
    </row>
    <row r="42" spans="1:3" ht="15.75">
      <c r="A42" s="149"/>
      <c r="B42" s="147" t="s">
        <v>139</v>
      </c>
    </row>
    <row r="43" spans="1:3" ht="30" customHeight="1">
      <c r="A43" s="149"/>
      <c r="B43" s="215" t="s">
        <v>182</v>
      </c>
      <c r="C43" s="215"/>
    </row>
    <row r="44" spans="1:3" ht="30" customHeight="1">
      <c r="A44" s="149"/>
      <c r="B44" s="215" t="s">
        <v>164</v>
      </c>
      <c r="C44" s="215"/>
    </row>
    <row r="45" spans="1:3" ht="30" customHeight="1">
      <c r="A45" s="149"/>
      <c r="B45" s="220" t="s">
        <v>160</v>
      </c>
      <c r="C45" s="220"/>
    </row>
    <row r="46" spans="1:3" ht="150" customHeight="1">
      <c r="A46" s="149"/>
      <c r="B46" s="218" t="s">
        <v>201</v>
      </c>
      <c r="C46" s="218"/>
    </row>
    <row r="47" spans="1:3" ht="30" customHeight="1">
      <c r="A47" s="149"/>
      <c r="B47" s="218" t="s">
        <v>161</v>
      </c>
      <c r="C47" s="218"/>
    </row>
    <row r="48" spans="1:3" ht="15.75">
      <c r="A48" s="149"/>
      <c r="B48" s="176" t="s">
        <v>162</v>
      </c>
      <c r="C48" s="176"/>
    </row>
    <row r="49" spans="1:16" ht="15.75">
      <c r="A49" s="149"/>
      <c r="B49" s="176" t="s">
        <v>163</v>
      </c>
      <c r="C49" s="176"/>
    </row>
    <row r="50" spans="1:16" ht="60" customHeight="1">
      <c r="A50" s="149"/>
      <c r="B50" s="219" t="s">
        <v>165</v>
      </c>
      <c r="C50" s="219"/>
    </row>
    <row r="51" spans="1:16" ht="30" customHeight="1">
      <c r="A51" s="149"/>
      <c r="B51" s="219" t="s">
        <v>166</v>
      </c>
      <c r="C51" s="219"/>
    </row>
    <row r="52" spans="1:16" ht="15.75">
      <c r="A52" s="149"/>
      <c r="B52" s="147" t="s">
        <v>136</v>
      </c>
    </row>
    <row r="53" spans="1:16" ht="15.75">
      <c r="A53" s="149"/>
      <c r="B53" s="147" t="s">
        <v>137</v>
      </c>
    </row>
    <row r="54" spans="1:16" ht="60" customHeight="1">
      <c r="A54" s="149"/>
      <c r="B54" s="217" t="s">
        <v>192</v>
      </c>
      <c r="C54" s="217"/>
    </row>
    <row r="55" spans="1:16" ht="15.75">
      <c r="A55" s="149"/>
      <c r="B55" s="177" t="s">
        <v>171</v>
      </c>
      <c r="C55" s="131"/>
    </row>
    <row r="56" spans="1:16" ht="15.75">
      <c r="A56" s="149"/>
      <c r="B56" s="177" t="s">
        <v>169</v>
      </c>
    </row>
    <row r="57" spans="1:16" ht="15.75">
      <c r="A57" s="149"/>
      <c r="B57" s="177" t="s">
        <v>170</v>
      </c>
    </row>
    <row r="58" spans="1:16" ht="45" customHeight="1">
      <c r="A58" s="149"/>
      <c r="B58" s="216" t="s">
        <v>193</v>
      </c>
      <c r="C58" s="216"/>
    </row>
    <row r="59" spans="1:16" ht="15.75">
      <c r="A59" s="149"/>
      <c r="B59" s="164" t="s">
        <v>48</v>
      </c>
    </row>
    <row r="60" spans="1:16" ht="45" customHeight="1">
      <c r="B60" s="215" t="s">
        <v>49</v>
      </c>
      <c r="C60" s="215"/>
    </row>
    <row r="62" spans="1:16" ht="21" customHeight="1">
      <c r="B62" s="13" t="s">
        <v>42</v>
      </c>
      <c r="C62" s="4"/>
      <c r="D62" s="4"/>
      <c r="E62" s="4"/>
      <c r="F62" s="4"/>
      <c r="G62" s="4"/>
      <c r="H62" s="4"/>
      <c r="I62" s="4"/>
      <c r="J62" s="4"/>
      <c r="K62" s="4"/>
      <c r="L62" s="4"/>
      <c r="M62" s="4"/>
      <c r="N62" s="4"/>
      <c r="O62" s="4"/>
      <c r="P62" s="4"/>
    </row>
    <row r="63" spans="1:16" ht="15.75" customHeight="1">
      <c r="A63" s="149"/>
      <c r="B63" s="201" t="s">
        <v>189</v>
      </c>
      <c r="C63" s="212" t="s">
        <v>191</v>
      </c>
      <c r="D63" s="4"/>
      <c r="E63" s="4"/>
      <c r="F63" s="4"/>
      <c r="G63" s="4"/>
      <c r="H63" s="4"/>
      <c r="I63" s="4"/>
      <c r="J63" s="4"/>
      <c r="K63" s="4"/>
      <c r="L63" s="4"/>
      <c r="M63" s="4"/>
      <c r="N63" s="4"/>
      <c r="O63" s="4"/>
      <c r="P63" s="4"/>
    </row>
    <row r="64" spans="1:16" ht="15.75">
      <c r="A64" s="149"/>
      <c r="B64" s="200" t="s">
        <v>167</v>
      </c>
      <c r="C64" s="212" t="s">
        <v>210</v>
      </c>
      <c r="D64" s="4"/>
      <c r="E64" s="4"/>
      <c r="F64" s="4"/>
      <c r="G64" s="4"/>
      <c r="H64" s="4"/>
      <c r="I64" s="4"/>
      <c r="J64" s="4"/>
      <c r="K64" s="4"/>
      <c r="L64" s="4"/>
      <c r="M64" s="4"/>
      <c r="N64" s="4"/>
      <c r="O64" s="4"/>
      <c r="P64" s="4"/>
    </row>
    <row r="65" spans="1:16" ht="15.75">
      <c r="A65" s="149"/>
      <c r="B65" s="200" t="s">
        <v>168</v>
      </c>
      <c r="C65" s="212" t="s">
        <v>112</v>
      </c>
      <c r="D65" s="4"/>
      <c r="E65" s="4"/>
      <c r="F65" s="4"/>
      <c r="G65" s="4"/>
      <c r="H65" s="4"/>
      <c r="I65" s="4"/>
      <c r="J65" s="4"/>
      <c r="K65" s="4"/>
      <c r="L65" s="4"/>
      <c r="M65" s="4"/>
      <c r="N65" s="4"/>
      <c r="O65" s="4"/>
      <c r="P65" s="4"/>
    </row>
    <row r="66" spans="1:16">
      <c r="B66" s="1" t="s">
        <v>199</v>
      </c>
      <c r="C66" s="212" t="s">
        <v>197</v>
      </c>
    </row>
    <row r="67" spans="1:16">
      <c r="B67" s="1" t="s">
        <v>205</v>
      </c>
      <c r="C67" s="212" t="s">
        <v>211</v>
      </c>
    </row>
    <row r="68" spans="1:16">
      <c r="B68" s="1" t="s">
        <v>200</v>
      </c>
      <c r="C68" s="212" t="s">
        <v>198</v>
      </c>
    </row>
    <row r="69" spans="1:16">
      <c r="B69" s="1" t="s">
        <v>202</v>
      </c>
      <c r="C69" s="213" t="s">
        <v>212</v>
      </c>
    </row>
    <row r="70" spans="1:16">
      <c r="C70" s="214"/>
    </row>
    <row r="71" spans="1:16">
      <c r="C71" s="214"/>
    </row>
    <row r="72" spans="1:16">
      <c r="C72" s="214"/>
    </row>
  </sheetData>
  <mergeCells count="20">
    <mergeCell ref="B3:C3"/>
    <mergeCell ref="B12:C12"/>
    <mergeCell ref="B60:C60"/>
    <mergeCell ref="B6:C6"/>
    <mergeCell ref="B47:C47"/>
    <mergeCell ref="B46:C46"/>
    <mergeCell ref="B50:C50"/>
    <mergeCell ref="B51:C51"/>
    <mergeCell ref="B39:C39"/>
    <mergeCell ref="B43:C43"/>
    <mergeCell ref="B44:C44"/>
    <mergeCell ref="B45:C45"/>
    <mergeCell ref="B40:C40"/>
    <mergeCell ref="B8:C8"/>
    <mergeCell ref="B11:C11"/>
    <mergeCell ref="B13:C13"/>
    <mergeCell ref="B16:C16"/>
    <mergeCell ref="B14:C14"/>
    <mergeCell ref="B58:C58"/>
    <mergeCell ref="B54:C54"/>
  </mergeCells>
  <hyperlinks>
    <hyperlink ref="C63" r:id="rId1" xr:uid="{00000000-0004-0000-0100-000000000000}"/>
    <hyperlink ref="C64" r:id="rId2" xr:uid="{00000000-0004-0000-0100-000001000000}"/>
    <hyperlink ref="C65" r:id="rId3" xr:uid="{00000000-0004-0000-0100-000002000000}"/>
    <hyperlink ref="C66" r:id="rId4" xr:uid="{00000000-0004-0000-0100-000003000000}"/>
    <hyperlink ref="C67" r:id="rId5" xr:uid="{AED0CDCF-D855-45B1-B935-CAFF30F8A9E3}"/>
    <hyperlink ref="C69" r:id="rId6" xr:uid="{3F2DC884-4859-43DB-9D5B-7C11CBFC3F33}"/>
    <hyperlink ref="C68" r:id="rId7" xr:uid="{1063B05B-D63A-40CF-98CC-5F1431016692}"/>
  </hyperlinks>
  <pageMargins left="0.23622047244094491" right="0.23622047244094491" top="0.74803149606299213" bottom="0.74803149606299213" header="0.31496062992125984" footer="0.31496062992125984"/>
  <pageSetup paperSize="9" scale="76" fitToHeight="0"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Vaccine-preventable diseases (ICD-10 A33–A37, A80, B01, B05, B06, B15, B16, B17.0, B18.0, B18.1, B18.9, B19, B26), 1997–2022</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Vaccine-preventable diseases (ICD-10 A33–A37, A80, B01, B05, B06, B15, B16, B17.0, B18.0, B18.1, B18.9, B19, B26), 1997–2022</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36" t="str">
        <f>Admin!$B$202</f>
        <v>Average annual and total change in mortality rates for Vaccine-preventable diseases (ICD-10 A33–A37, A80, B01, B05, B06, B15, B16, B17.0, B18.0, B18.1, B18.9, B19, B26) in Australia, 1997–2022.</v>
      </c>
      <c r="M5" s="236"/>
      <c r="N5" s="236"/>
      <c r="O5" s="236"/>
      <c r="P5" s="40"/>
    </row>
    <row r="6" spans="1:16">
      <c r="B6" s="30"/>
      <c r="C6" s="28"/>
      <c r="D6" s="28"/>
      <c r="E6" s="28"/>
      <c r="F6" s="28"/>
      <c r="G6" s="28"/>
      <c r="H6" s="28"/>
      <c r="I6" s="28"/>
      <c r="J6" s="48"/>
      <c r="K6" s="48"/>
      <c r="L6" s="236"/>
      <c r="M6" s="236"/>
      <c r="N6" s="236"/>
      <c r="O6" s="236"/>
      <c r="P6" s="40"/>
    </row>
    <row r="7" spans="1:16">
      <c r="B7" s="30"/>
      <c r="C7" s="38" t="s">
        <v>80</v>
      </c>
      <c r="D7" s="28"/>
      <c r="E7" s="28"/>
      <c r="F7" s="32"/>
      <c r="G7" s="28" t="s">
        <v>111</v>
      </c>
      <c r="H7" s="28"/>
      <c r="I7" s="28"/>
      <c r="J7" s="48"/>
      <c r="K7" s="48"/>
      <c r="L7" s="237"/>
      <c r="M7" s="237"/>
      <c r="N7" s="237"/>
      <c r="O7" s="237"/>
      <c r="P7" s="40"/>
    </row>
    <row r="8" spans="1:16">
      <c r="B8" s="30"/>
      <c r="C8" s="225" t="str">
        <f xml:space="preserve"> "(Data available for " &amp;Admin!$D$6&amp; " to " &amp;Admin!$D$8 &amp;")"</f>
        <v>(Data available for 1997 to 2022)</v>
      </c>
      <c r="D8" s="225"/>
      <c r="E8" s="225"/>
      <c r="F8" s="225"/>
      <c r="G8" s="225"/>
      <c r="H8" s="225"/>
      <c r="I8" s="28"/>
      <c r="J8" s="48"/>
      <c r="K8" s="48"/>
      <c r="L8" s="234" t="s">
        <v>68</v>
      </c>
      <c r="M8" s="238" t="s">
        <v>1</v>
      </c>
      <c r="N8" s="238" t="s">
        <v>3</v>
      </c>
      <c r="O8" s="238" t="s">
        <v>4</v>
      </c>
      <c r="P8" s="221"/>
    </row>
    <row r="9" spans="1:16">
      <c r="B9" s="30"/>
      <c r="C9" s="225"/>
      <c r="D9" s="225"/>
      <c r="E9" s="225"/>
      <c r="F9" s="225"/>
      <c r="G9" s="225"/>
      <c r="H9" s="225"/>
      <c r="I9" s="28"/>
      <c r="J9" s="48"/>
      <c r="K9" s="48"/>
      <c r="L9" s="235"/>
      <c r="M9" s="239"/>
      <c r="N9" s="239"/>
      <c r="O9" s="239"/>
      <c r="P9" s="221"/>
    </row>
    <row r="10" spans="1:16">
      <c r="B10" s="30"/>
      <c r="C10" s="64">
        <v>1997</v>
      </c>
      <c r="D10" s="28"/>
      <c r="E10" s="28"/>
      <c r="F10" s="28"/>
      <c r="G10" s="64">
        <v>2022</v>
      </c>
      <c r="H10" s="28"/>
      <c r="I10" s="28"/>
      <c r="J10" s="233" t="s">
        <v>116</v>
      </c>
      <c r="K10" s="60"/>
      <c r="L10" s="224" t="str">
        <f>Admin!$C$191</f>
        <v>1997 – 2022</v>
      </c>
      <c r="M10" s="227">
        <f>Admin!F$187</f>
        <v>-4.9689979782879146E-2</v>
      </c>
      <c r="N10" s="227">
        <f>Admin!G$187</f>
        <v>-3.0276285247474277E-2</v>
      </c>
      <c r="O10" s="227">
        <f>Admin!H$187</f>
        <v>-4.3215724646917031E-2</v>
      </c>
      <c r="P10" s="29"/>
    </row>
    <row r="11" spans="1:16">
      <c r="B11" s="30"/>
      <c r="C11" s="28"/>
      <c r="D11" s="28"/>
      <c r="E11" s="28"/>
      <c r="F11" s="28"/>
      <c r="G11" s="28"/>
      <c r="H11" s="28"/>
      <c r="I11" s="28"/>
      <c r="J11" s="233"/>
      <c r="K11" s="60"/>
      <c r="L11" s="225"/>
      <c r="M11" s="228"/>
      <c r="N11" s="229"/>
      <c r="O11" s="229"/>
      <c r="P11" s="29"/>
    </row>
    <row r="12" spans="1:16">
      <c r="B12" s="30"/>
      <c r="C12" s="28"/>
      <c r="D12" s="28"/>
      <c r="E12" s="28"/>
      <c r="F12" s="28"/>
      <c r="G12" s="28"/>
      <c r="H12" s="28"/>
      <c r="I12" s="28"/>
      <c r="J12" s="232" t="s">
        <v>115</v>
      </c>
      <c r="K12" s="59"/>
      <c r="L12" s="224" t="str">
        <f>Admin!$C$191</f>
        <v>1997 – 2022</v>
      </c>
      <c r="M12" s="227">
        <f>Admin!F$186</f>
        <v>-0.72033847989331068</v>
      </c>
      <c r="N12" s="227">
        <f>Admin!G$186</f>
        <v>-0.53633916598549614</v>
      </c>
      <c r="O12" s="227">
        <f>Admin!H$186</f>
        <v>-0.6686013552893979</v>
      </c>
      <c r="P12" s="29"/>
    </row>
    <row r="13" spans="1:16">
      <c r="B13" s="30"/>
      <c r="C13" s="28"/>
      <c r="D13" s="28"/>
      <c r="E13" s="28"/>
      <c r="F13" s="28"/>
      <c r="G13" s="28"/>
      <c r="H13" s="28"/>
      <c r="I13" s="28"/>
      <c r="J13" s="232"/>
      <c r="K13" s="59"/>
      <c r="L13" s="226"/>
      <c r="M13" s="229"/>
      <c r="N13" s="229"/>
      <c r="O13" s="229"/>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46"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46"/>
      <c r="N15" s="246"/>
      <c r="O15" s="246"/>
      <c r="P15" s="39"/>
    </row>
    <row r="16" spans="1:16" ht="14.45" customHeight="1">
      <c r="B16" s="30"/>
      <c r="C16" s="28"/>
      <c r="D16" s="28"/>
      <c r="E16" s="28"/>
      <c r="F16" s="28"/>
      <c r="G16" s="28"/>
      <c r="H16" s="28"/>
      <c r="I16" s="28"/>
      <c r="J16" s="48"/>
      <c r="K16" s="48"/>
      <c r="L16" s="246"/>
      <c r="M16" s="246"/>
      <c r="N16" s="246"/>
      <c r="O16" s="246"/>
      <c r="P16" s="39"/>
    </row>
    <row r="17" spans="2:16">
      <c r="B17" s="30"/>
      <c r="C17" s="28"/>
      <c r="D17" s="28"/>
      <c r="E17" s="28"/>
      <c r="F17" s="28"/>
      <c r="G17" s="28"/>
      <c r="H17" s="28"/>
      <c r="I17" s="28"/>
      <c r="J17" s="48"/>
      <c r="K17" s="48"/>
      <c r="L17" s="246"/>
      <c r="M17" s="246"/>
      <c r="N17" s="246"/>
      <c r="O17" s="246"/>
      <c r="P17" s="39"/>
    </row>
    <row r="18" spans="2:16">
      <c r="B18" s="30"/>
      <c r="C18" s="28"/>
      <c r="D18" s="28"/>
      <c r="E18" s="28"/>
      <c r="F18" s="28"/>
      <c r="G18" s="28"/>
      <c r="H18" s="28"/>
      <c r="I18" s="28"/>
      <c r="J18" s="48"/>
      <c r="K18" s="48"/>
      <c r="L18" s="246"/>
      <c r="M18" s="246"/>
      <c r="N18" s="246"/>
      <c r="O18" s="246"/>
      <c r="P18" s="39"/>
    </row>
    <row r="19" spans="2:16">
      <c r="B19" s="30"/>
      <c r="C19" s="28"/>
      <c r="D19" s="28"/>
      <c r="E19" s="28"/>
      <c r="F19" s="28"/>
      <c r="G19" s="28"/>
      <c r="H19" s="28"/>
      <c r="I19" s="28"/>
      <c r="J19" s="48"/>
      <c r="K19" s="48"/>
      <c r="L19" s="246"/>
      <c r="M19" s="246"/>
      <c r="N19" s="246"/>
      <c r="O19" s="246"/>
      <c r="P19" s="39"/>
    </row>
    <row r="20" spans="2:16">
      <c r="B20" s="30"/>
      <c r="C20" s="28"/>
      <c r="D20" s="28"/>
      <c r="E20" s="28"/>
      <c r="F20" s="28"/>
      <c r="G20" s="28"/>
      <c r="H20" s="28"/>
      <c r="I20" s="28"/>
      <c r="J20" s="48"/>
      <c r="K20" s="48"/>
      <c r="L20" s="246"/>
      <c r="M20" s="246"/>
      <c r="N20" s="246"/>
      <c r="O20" s="246"/>
      <c r="P20" s="39"/>
    </row>
    <row r="21" spans="2:16">
      <c r="B21" s="30"/>
      <c r="C21" s="28"/>
      <c r="D21" s="28"/>
      <c r="E21" s="28"/>
      <c r="F21" s="28"/>
      <c r="G21" s="28"/>
      <c r="H21" s="28"/>
      <c r="I21" s="28"/>
      <c r="J21" s="48"/>
      <c r="K21" s="48"/>
      <c r="L21" s="246"/>
      <c r="M21" s="246"/>
      <c r="N21" s="246"/>
      <c r="O21" s="246"/>
      <c r="P21" s="39"/>
    </row>
    <row r="22" spans="2:16">
      <c r="B22" s="30"/>
      <c r="C22" s="28"/>
      <c r="D22" s="28"/>
      <c r="E22" s="28"/>
      <c r="F22" s="28"/>
      <c r="G22" s="28"/>
      <c r="H22" s="28"/>
      <c r="I22" s="28"/>
      <c r="J22" s="48"/>
      <c r="K22" s="48"/>
      <c r="L22" s="246"/>
      <c r="M22" s="246"/>
      <c r="N22" s="246"/>
      <c r="O22" s="246"/>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46" t="s">
        <v>203</v>
      </c>
      <c r="M24" s="246"/>
      <c r="N24" s="246"/>
      <c r="O24" s="246"/>
      <c r="P24" s="39"/>
    </row>
    <row r="25" spans="2:16">
      <c r="B25" s="30"/>
      <c r="C25" s="28"/>
      <c r="D25" s="28"/>
      <c r="E25" s="28"/>
      <c r="F25" s="28"/>
      <c r="G25" s="28"/>
      <c r="H25" s="28"/>
      <c r="I25" s="28"/>
      <c r="J25" s="48"/>
      <c r="K25" s="48"/>
      <c r="L25" s="246"/>
      <c r="M25" s="246"/>
      <c r="N25" s="246"/>
      <c r="O25" s="246"/>
      <c r="P25" s="39"/>
    </row>
    <row r="26" spans="2:16">
      <c r="B26" s="33"/>
      <c r="C26" s="31"/>
      <c r="D26" s="31"/>
      <c r="E26" s="31"/>
      <c r="F26" s="31"/>
      <c r="G26" s="31"/>
      <c r="H26" s="31"/>
      <c r="I26" s="31"/>
      <c r="J26" s="50"/>
      <c r="K26" s="50"/>
      <c r="L26" s="247"/>
      <c r="M26" s="247"/>
      <c r="N26" s="247"/>
      <c r="O26" s="247"/>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49" t="str">
        <f>Admin!B233</f>
        <v>Age-specific mortality rates (per 100,000 population) for Vaccine-preventable diseases (ICD-10 A33–A37, A80, B01, B05, B06, B15, B16, B17.0, B18.0, B18.1, B18.9, B19, B26) in Australia, 1997–2022, 0–4 to 85+ years.</v>
      </c>
      <c r="M29" s="249"/>
      <c r="N29" s="249"/>
      <c r="O29" s="249"/>
      <c r="P29" s="42"/>
    </row>
    <row r="30" spans="2:16">
      <c r="B30" s="18"/>
      <c r="C30" s="36"/>
      <c r="D30" s="17"/>
      <c r="E30" s="17"/>
      <c r="F30" s="17"/>
      <c r="G30" s="17"/>
      <c r="H30" s="17"/>
      <c r="I30" s="17"/>
      <c r="J30" s="52"/>
      <c r="K30" s="52"/>
      <c r="L30" s="249"/>
      <c r="M30" s="249"/>
      <c r="N30" s="249"/>
      <c r="O30" s="249"/>
      <c r="P30" s="42"/>
    </row>
    <row r="31" spans="2:16">
      <c r="B31" s="18"/>
      <c r="C31" s="36" t="s">
        <v>81</v>
      </c>
      <c r="D31" s="17"/>
      <c r="E31" s="17"/>
      <c r="F31" s="17"/>
      <c r="G31" s="17" t="s">
        <v>82</v>
      </c>
      <c r="H31" s="17"/>
      <c r="I31" s="17"/>
      <c r="J31" s="52"/>
      <c r="K31" s="52"/>
      <c r="L31" s="250"/>
      <c r="M31" s="250"/>
      <c r="N31" s="250"/>
      <c r="O31" s="250"/>
      <c r="P31" s="42"/>
    </row>
    <row r="32" spans="2:16">
      <c r="B32" s="18"/>
      <c r="C32" s="222" t="str">
        <f xml:space="preserve"> "(Data available for " &amp;Admin!$D$6&amp; " to " &amp;Admin!$D$8 &amp;")"</f>
        <v>(Data available for 1997 to 2022)</v>
      </c>
      <c r="D32" s="222"/>
      <c r="E32" s="222"/>
      <c r="F32" s="222"/>
      <c r="G32" s="223" t="s">
        <v>117</v>
      </c>
      <c r="H32" s="223"/>
      <c r="I32" s="223" t="s">
        <v>118</v>
      </c>
      <c r="J32" s="223"/>
      <c r="K32" s="58"/>
      <c r="L32" s="230" t="s">
        <v>83</v>
      </c>
      <c r="M32" s="242" t="s">
        <v>1</v>
      </c>
      <c r="N32" s="242" t="s">
        <v>3</v>
      </c>
      <c r="O32" s="242" t="s">
        <v>4</v>
      </c>
      <c r="P32" s="23"/>
    </row>
    <row r="33" spans="2:16">
      <c r="B33" s="18"/>
      <c r="C33" s="222"/>
      <c r="D33" s="222"/>
      <c r="E33" s="222"/>
      <c r="F33" s="222"/>
      <c r="G33" s="223"/>
      <c r="H33" s="223"/>
      <c r="I33" s="223"/>
      <c r="J33" s="223"/>
      <c r="K33" s="58"/>
      <c r="L33" s="231"/>
      <c r="M33" s="243"/>
      <c r="N33" s="243"/>
      <c r="O33" s="243"/>
      <c r="P33" s="23"/>
    </row>
    <row r="34" spans="2:16">
      <c r="B34" s="18"/>
      <c r="C34" s="64">
        <v>1997</v>
      </c>
      <c r="D34" s="17"/>
      <c r="E34" s="64">
        <v>2022</v>
      </c>
      <c r="F34" s="17"/>
      <c r="G34" s="64" t="s">
        <v>6</v>
      </c>
      <c r="H34" s="17"/>
      <c r="I34" s="65" t="s">
        <v>23</v>
      </c>
      <c r="J34" s="52"/>
      <c r="K34" s="52"/>
      <c r="L34" s="240" t="str">
        <f>Admin!$C$219</f>
        <v>1997 – 2022</v>
      </c>
      <c r="M34" s="244">
        <f ca="1">Admin!F$215</f>
        <v>0.20178024476957873</v>
      </c>
      <c r="N34" s="244">
        <f ca="1">Admin!G$215</f>
        <v>0.1140176619406844</v>
      </c>
      <c r="O34" s="244">
        <f ca="1">Admin!H$215</f>
        <v>0.1576147440409679</v>
      </c>
      <c r="P34" s="23"/>
    </row>
    <row r="35" spans="2:16">
      <c r="B35" s="18"/>
      <c r="C35" s="17"/>
      <c r="D35" s="17"/>
      <c r="E35" s="17"/>
      <c r="F35" s="17"/>
      <c r="G35" s="17"/>
      <c r="H35" s="17"/>
      <c r="I35" s="17"/>
      <c r="J35" s="52"/>
      <c r="K35" s="52"/>
      <c r="L35" s="241"/>
      <c r="M35" s="245"/>
      <c r="N35" s="245"/>
      <c r="O35" s="245"/>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48" t="str">
        <f>Admin!$B$222</f>
        <v>Provides an age-specific mortality rate (per 100,000 population) for selected range of years and age groups.</v>
      </c>
      <c r="M37" s="248"/>
      <c r="N37" s="248"/>
      <c r="O37" s="248"/>
      <c r="P37" s="43"/>
    </row>
    <row r="38" spans="2:16" ht="14.45" customHeight="1">
      <c r="B38" s="18"/>
      <c r="C38" s="17"/>
      <c r="D38" s="17"/>
      <c r="E38" s="17"/>
      <c r="F38" s="17"/>
      <c r="G38" s="17"/>
      <c r="H38" s="17"/>
      <c r="I38" s="17"/>
      <c r="J38" s="53"/>
      <c r="K38" s="53"/>
      <c r="L38" s="248"/>
      <c r="M38" s="248"/>
      <c r="N38" s="248"/>
      <c r="O38" s="248"/>
      <c r="P38" s="43"/>
    </row>
    <row r="39" spans="2:16">
      <c r="B39" s="18"/>
      <c r="C39" s="17"/>
      <c r="D39" s="17"/>
      <c r="E39" s="17"/>
      <c r="F39" s="17"/>
      <c r="G39" s="17"/>
      <c r="H39" s="17"/>
      <c r="I39" s="17"/>
      <c r="J39" s="52"/>
      <c r="K39" s="52"/>
      <c r="L39" s="248"/>
      <c r="M39" s="248"/>
      <c r="N39" s="248"/>
      <c r="O39" s="248"/>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48" t="s">
        <v>204</v>
      </c>
      <c r="M41" s="248"/>
      <c r="N41" s="248"/>
      <c r="O41" s="248"/>
      <c r="P41" s="41"/>
    </row>
    <row r="42" spans="2:16">
      <c r="B42" s="21"/>
      <c r="C42" s="20"/>
      <c r="D42" s="20"/>
      <c r="E42" s="20"/>
      <c r="F42" s="20"/>
      <c r="G42" s="20"/>
      <c r="H42" s="20"/>
      <c r="I42" s="20"/>
      <c r="J42" s="54"/>
      <c r="K42" s="54"/>
      <c r="L42" s="20"/>
      <c r="M42" s="20"/>
      <c r="N42" s="20"/>
      <c r="O42" s="20"/>
      <c r="P42" s="24"/>
    </row>
  </sheetData>
  <dataConsolidate/>
  <mergeCells count="33">
    <mergeCell ref="I32:J33"/>
    <mergeCell ref="L24:O26"/>
    <mergeCell ref="L15:O22"/>
    <mergeCell ref="L41:O41"/>
    <mergeCell ref="L29:O31"/>
    <mergeCell ref="L37:O39"/>
    <mergeCell ref="L5:O7"/>
    <mergeCell ref="O8:O9"/>
    <mergeCell ref="N8:N9"/>
    <mergeCell ref="M8:M9"/>
    <mergeCell ref="L34:L35"/>
    <mergeCell ref="M32:M33"/>
    <mergeCell ref="N32:N33"/>
    <mergeCell ref="O32:O33"/>
    <mergeCell ref="M34:M35"/>
    <mergeCell ref="N34:N35"/>
    <mergeCell ref="O34:O35"/>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09" bestFit="1" customWidth="1"/>
    <col min="16" max="16" width="13.140625" style="209"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09" bestFit="1" customWidth="1"/>
    <col min="32" max="32" width="13.140625" style="209"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09" bestFit="1" customWidth="1"/>
    <col min="48" max="48" width="13.140625" style="209"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215</v>
      </c>
      <c r="C1" s="45"/>
      <c r="D1" s="45"/>
      <c r="E1" s="45"/>
      <c r="F1" s="45"/>
      <c r="G1" s="45"/>
      <c r="H1" s="45"/>
      <c r="I1" s="45"/>
      <c r="J1" s="45"/>
      <c r="K1" s="45"/>
      <c r="L1" s="45"/>
      <c r="M1" s="45"/>
      <c r="N1" s="45"/>
      <c r="O1" s="205"/>
      <c r="P1" s="205"/>
      <c r="S1" s="45"/>
      <c r="T1" s="45"/>
      <c r="U1" s="45"/>
      <c r="V1" s="45"/>
      <c r="W1" s="45"/>
      <c r="X1" s="45"/>
      <c r="Y1" s="45"/>
      <c r="Z1" s="45"/>
      <c r="AA1" s="45"/>
      <c r="AB1" s="45"/>
      <c r="AC1" s="45"/>
      <c r="AD1" s="45"/>
      <c r="AE1" s="205"/>
      <c r="AF1" s="205"/>
      <c r="AI1" s="45"/>
      <c r="AJ1" s="45"/>
      <c r="AK1" s="45"/>
      <c r="AL1" s="45"/>
      <c r="AM1" s="45"/>
      <c r="AN1" s="45"/>
      <c r="AO1" s="45"/>
      <c r="AP1" s="45"/>
      <c r="AQ1" s="45"/>
      <c r="AR1" s="45"/>
      <c r="AS1" s="45"/>
      <c r="AT1" s="45"/>
      <c r="AU1" s="205"/>
      <c r="AV1" s="205"/>
      <c r="AW1" s="45"/>
    </row>
    <row r="2" spans="1:51" s="6" customFormat="1" ht="23.25">
      <c r="A2" s="163"/>
      <c r="B2" s="7" t="s">
        <v>30</v>
      </c>
      <c r="C2" s="44"/>
      <c r="D2" s="44"/>
      <c r="E2" s="44"/>
      <c r="F2" s="44"/>
      <c r="G2" s="44"/>
      <c r="H2" s="44"/>
      <c r="I2" s="44"/>
      <c r="J2" s="44"/>
      <c r="K2" s="44"/>
      <c r="L2" s="44"/>
      <c r="M2" s="44"/>
      <c r="N2" s="44"/>
      <c r="O2" s="206"/>
      <c r="P2" s="206"/>
      <c r="S2" s="44"/>
      <c r="T2" s="44"/>
      <c r="U2" s="44"/>
      <c r="V2" s="44"/>
      <c r="W2" s="44"/>
      <c r="X2" s="44"/>
      <c r="Y2" s="44"/>
      <c r="Z2" s="44"/>
      <c r="AA2" s="44"/>
      <c r="AB2" s="44"/>
      <c r="AC2" s="44"/>
      <c r="AD2" s="44"/>
      <c r="AE2" s="206"/>
      <c r="AF2" s="206"/>
      <c r="AI2" s="44"/>
      <c r="AJ2" s="44"/>
      <c r="AK2" s="44"/>
      <c r="AL2" s="44"/>
      <c r="AM2" s="44"/>
      <c r="AN2" s="44"/>
      <c r="AO2" s="44"/>
      <c r="AP2" s="44"/>
      <c r="AQ2" s="44"/>
      <c r="AR2" s="44"/>
      <c r="AS2" s="44"/>
      <c r="AT2" s="44"/>
      <c r="AU2" s="206"/>
      <c r="AV2" s="206"/>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07"/>
      <c r="P4" s="207"/>
      <c r="R4" s="158" t="s">
        <v>3</v>
      </c>
      <c r="S4" s="2"/>
      <c r="T4" s="2"/>
      <c r="U4" s="2"/>
      <c r="V4" s="2"/>
      <c r="W4" s="2"/>
      <c r="X4" s="2"/>
      <c r="Y4" s="2"/>
      <c r="Z4" s="2"/>
      <c r="AA4" s="2"/>
      <c r="AB4" s="2"/>
      <c r="AC4" s="2"/>
      <c r="AD4" s="2"/>
      <c r="AE4" s="207"/>
      <c r="AF4" s="207"/>
      <c r="AH4" s="158" t="s">
        <v>4</v>
      </c>
      <c r="AI4" s="2"/>
      <c r="AJ4" s="2"/>
      <c r="AK4" s="2"/>
      <c r="AL4" s="2"/>
      <c r="AM4" s="2"/>
      <c r="AN4" s="2"/>
      <c r="AO4" s="2"/>
      <c r="AP4" s="2"/>
      <c r="AQ4" s="2"/>
      <c r="AR4" s="2"/>
      <c r="AS4" s="2"/>
      <c r="AT4" s="2"/>
      <c r="AU4" s="207"/>
      <c r="AV4" s="207"/>
      <c r="AW4" s="2"/>
    </row>
    <row r="5" spans="1:51" s="76" customFormat="1">
      <c r="B5" s="8"/>
      <c r="C5" s="8"/>
      <c r="D5" s="178"/>
      <c r="E5" s="251" t="s">
        <v>124</v>
      </c>
      <c r="F5" s="251"/>
      <c r="G5" s="251"/>
      <c r="H5" s="251"/>
      <c r="I5" s="251"/>
      <c r="J5" s="77"/>
      <c r="K5" s="77"/>
      <c r="L5" s="77"/>
      <c r="M5" s="77"/>
      <c r="N5" s="251" t="s">
        <v>174</v>
      </c>
      <c r="O5" s="251"/>
      <c r="P5" s="251"/>
      <c r="R5" s="8"/>
      <c r="S5" s="8"/>
      <c r="T5" s="77"/>
      <c r="U5" s="251" t="s">
        <v>124</v>
      </c>
      <c r="V5" s="251"/>
      <c r="W5" s="251"/>
      <c r="X5" s="251"/>
      <c r="Y5" s="251"/>
      <c r="Z5" s="77"/>
      <c r="AA5" s="77"/>
      <c r="AB5" s="77"/>
      <c r="AC5" s="77"/>
      <c r="AD5" s="251" t="s">
        <v>174</v>
      </c>
      <c r="AE5" s="251"/>
      <c r="AF5" s="251"/>
      <c r="AH5" s="8"/>
      <c r="AI5" s="8"/>
      <c r="AJ5" s="77"/>
      <c r="AK5" s="251" t="s">
        <v>124</v>
      </c>
      <c r="AL5" s="251"/>
      <c r="AM5" s="251"/>
      <c r="AN5" s="251"/>
      <c r="AO5" s="251"/>
      <c r="AP5" s="77"/>
      <c r="AQ5" s="77"/>
      <c r="AR5" s="77"/>
      <c r="AS5" s="77"/>
      <c r="AT5" s="251" t="s">
        <v>174</v>
      </c>
      <c r="AU5" s="251"/>
      <c r="AV5" s="251"/>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08" t="s">
        <v>173</v>
      </c>
      <c r="P6" s="208"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08" t="s">
        <v>173</v>
      </c>
      <c r="AF6" s="208"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08" t="s">
        <v>173</v>
      </c>
      <c r="AV6" s="208"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1"/>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0" t="s">
        <v>24</v>
      </c>
      <c r="P14" s="210"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0" t="s">
        <v>24</v>
      </c>
      <c r="AF14" s="210"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0" t="s">
        <v>24</v>
      </c>
      <c r="AV14" s="210"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0" t="s">
        <v>24</v>
      </c>
      <c r="P15" s="210"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0" t="s">
        <v>24</v>
      </c>
      <c r="AF15" s="210"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0" t="s">
        <v>24</v>
      </c>
      <c r="AV15" s="210"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0" t="s">
        <v>24</v>
      </c>
      <c r="P16" s="210"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0" t="s">
        <v>24</v>
      </c>
      <c r="AF16" s="210"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0" t="s">
        <v>24</v>
      </c>
      <c r="AV16" s="210" t="s">
        <v>24</v>
      </c>
      <c r="AW16" s="74" t="s">
        <v>24</v>
      </c>
      <c r="AY16" s="79">
        <v>1909</v>
      </c>
    </row>
    <row r="17" spans="2:51">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0" t="s">
        <v>24</v>
      </c>
      <c r="P17" s="210"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0" t="s">
        <v>24</v>
      </c>
      <c r="AF17" s="210"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0" t="s">
        <v>24</v>
      </c>
      <c r="AV17" s="210" t="s">
        <v>24</v>
      </c>
      <c r="AW17" s="74" t="s">
        <v>24</v>
      </c>
      <c r="AY17" s="80">
        <v>1910</v>
      </c>
    </row>
    <row r="18" spans="2:51">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0" t="s">
        <v>24</v>
      </c>
      <c r="P18" s="210"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0" t="s">
        <v>24</v>
      </c>
      <c r="AF18" s="210"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0" t="s">
        <v>24</v>
      </c>
      <c r="AV18" s="210" t="s">
        <v>24</v>
      </c>
      <c r="AW18" s="74" t="s">
        <v>24</v>
      </c>
      <c r="AY18" s="80">
        <v>1911</v>
      </c>
    </row>
    <row r="19" spans="2:51">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0" t="s">
        <v>24</v>
      </c>
      <c r="P19" s="210"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0" t="s">
        <v>24</v>
      </c>
      <c r="AF19" s="210"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0" t="s">
        <v>24</v>
      </c>
      <c r="AV19" s="210" t="s">
        <v>24</v>
      </c>
      <c r="AW19" s="74" t="s">
        <v>24</v>
      </c>
      <c r="AY19" s="80">
        <v>1912</v>
      </c>
    </row>
    <row r="20" spans="2:51">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0" t="s">
        <v>24</v>
      </c>
      <c r="P20" s="210"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0" t="s">
        <v>24</v>
      </c>
      <c r="AF20" s="210"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0" t="s">
        <v>24</v>
      </c>
      <c r="AV20" s="210" t="s">
        <v>24</v>
      </c>
      <c r="AW20" s="74" t="s">
        <v>24</v>
      </c>
      <c r="AY20" s="80">
        <v>1913</v>
      </c>
    </row>
    <row r="21" spans="2:51">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0" t="s">
        <v>24</v>
      </c>
      <c r="P21" s="210"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0" t="s">
        <v>24</v>
      </c>
      <c r="AF21" s="210"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0" t="s">
        <v>24</v>
      </c>
      <c r="AV21" s="210" t="s">
        <v>24</v>
      </c>
      <c r="AW21" s="74" t="s">
        <v>24</v>
      </c>
      <c r="AY21" s="80">
        <v>1914</v>
      </c>
    </row>
    <row r="22" spans="2:51">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0" t="s">
        <v>24</v>
      </c>
      <c r="P22" s="210"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0" t="s">
        <v>24</v>
      </c>
      <c r="AF22" s="210"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0" t="s">
        <v>24</v>
      </c>
      <c r="AV22" s="210" t="s">
        <v>24</v>
      </c>
      <c r="AW22" s="74" t="s">
        <v>24</v>
      </c>
      <c r="AY22" s="80">
        <v>1915</v>
      </c>
    </row>
    <row r="23" spans="2:51">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0" t="s">
        <v>24</v>
      </c>
      <c r="P23" s="210"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0" t="s">
        <v>24</v>
      </c>
      <c r="AF23" s="210"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0" t="s">
        <v>24</v>
      </c>
      <c r="AV23" s="210" t="s">
        <v>24</v>
      </c>
      <c r="AW23" s="74" t="s">
        <v>24</v>
      </c>
      <c r="AY23" s="80">
        <v>1916</v>
      </c>
    </row>
    <row r="24" spans="2:51">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0" t="s">
        <v>24</v>
      </c>
      <c r="P24" s="210"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0" t="s">
        <v>24</v>
      </c>
      <c r="AF24" s="210"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0" t="s">
        <v>24</v>
      </c>
      <c r="AV24" s="210" t="s">
        <v>24</v>
      </c>
      <c r="AW24" s="74" t="s">
        <v>24</v>
      </c>
      <c r="AY24" s="80">
        <v>1917</v>
      </c>
    </row>
    <row r="25" spans="2:51">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0" t="s">
        <v>24</v>
      </c>
      <c r="P25" s="210"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0" t="s">
        <v>24</v>
      </c>
      <c r="AF25" s="210"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0" t="s">
        <v>24</v>
      </c>
      <c r="AV25" s="210" t="s">
        <v>24</v>
      </c>
      <c r="AW25" s="74" t="s">
        <v>24</v>
      </c>
      <c r="AY25" s="81">
        <v>1918</v>
      </c>
    </row>
    <row r="26" spans="2:51">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0" t="s">
        <v>24</v>
      </c>
      <c r="P26" s="210"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0" t="s">
        <v>24</v>
      </c>
      <c r="AF26" s="210"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0" t="s">
        <v>24</v>
      </c>
      <c r="AV26" s="210" t="s">
        <v>24</v>
      </c>
      <c r="AW26" s="74" t="s">
        <v>24</v>
      </c>
      <c r="AY26" s="81">
        <v>1919</v>
      </c>
    </row>
    <row r="27" spans="2:51">
      <c r="B27" s="81">
        <v>1920</v>
      </c>
      <c r="C27" s="73" t="s">
        <v>24</v>
      </c>
      <c r="D27" s="74" t="s">
        <v>24</v>
      </c>
      <c r="E27" s="74" t="s">
        <v>24</v>
      </c>
      <c r="F27" s="74" t="s">
        <v>24</v>
      </c>
      <c r="G27" s="74" t="s">
        <v>24</v>
      </c>
      <c r="H27" s="74" t="s">
        <v>24</v>
      </c>
      <c r="I27" s="74" t="s">
        <v>24</v>
      </c>
      <c r="J27" s="74" t="s">
        <v>24</v>
      </c>
      <c r="K27" s="74" t="s">
        <v>24</v>
      </c>
      <c r="L27" s="74" t="s">
        <v>24</v>
      </c>
      <c r="M27" s="74" t="s">
        <v>24</v>
      </c>
      <c r="N27" s="73" t="s">
        <v>24</v>
      </c>
      <c r="O27" s="210" t="s">
        <v>24</v>
      </c>
      <c r="P27" s="210" t="s">
        <v>24</v>
      </c>
      <c r="R27" s="81">
        <v>1920</v>
      </c>
      <c r="S27" s="73" t="s">
        <v>24</v>
      </c>
      <c r="T27" s="74" t="s">
        <v>24</v>
      </c>
      <c r="U27" s="74" t="s">
        <v>24</v>
      </c>
      <c r="V27" s="74" t="s">
        <v>24</v>
      </c>
      <c r="W27" s="74" t="s">
        <v>24</v>
      </c>
      <c r="X27" s="74" t="s">
        <v>24</v>
      </c>
      <c r="Y27" s="74" t="s">
        <v>24</v>
      </c>
      <c r="Z27" s="74" t="s">
        <v>24</v>
      </c>
      <c r="AA27" s="74" t="s">
        <v>24</v>
      </c>
      <c r="AB27" s="74" t="s">
        <v>24</v>
      </c>
      <c r="AC27" s="74" t="s">
        <v>24</v>
      </c>
      <c r="AD27" s="73" t="s">
        <v>24</v>
      </c>
      <c r="AE27" s="210" t="s">
        <v>24</v>
      </c>
      <c r="AF27" s="210" t="s">
        <v>24</v>
      </c>
      <c r="AH27" s="81">
        <v>1920</v>
      </c>
      <c r="AI27" s="73" t="s">
        <v>24</v>
      </c>
      <c r="AJ27" s="74" t="s">
        <v>24</v>
      </c>
      <c r="AK27" s="74" t="s">
        <v>24</v>
      </c>
      <c r="AL27" s="74" t="s">
        <v>24</v>
      </c>
      <c r="AM27" s="74" t="s">
        <v>24</v>
      </c>
      <c r="AN27" s="74" t="s">
        <v>24</v>
      </c>
      <c r="AO27" s="74" t="s">
        <v>24</v>
      </c>
      <c r="AP27" s="74" t="s">
        <v>24</v>
      </c>
      <c r="AQ27" s="74" t="s">
        <v>24</v>
      </c>
      <c r="AR27" s="74" t="s">
        <v>24</v>
      </c>
      <c r="AS27" s="74" t="s">
        <v>24</v>
      </c>
      <c r="AT27" s="73" t="s">
        <v>24</v>
      </c>
      <c r="AU27" s="210" t="s">
        <v>24</v>
      </c>
      <c r="AV27" s="210" t="s">
        <v>24</v>
      </c>
      <c r="AW27" s="74" t="s">
        <v>24</v>
      </c>
      <c r="AY27" s="81">
        <v>1920</v>
      </c>
    </row>
    <row r="28" spans="2:51">
      <c r="B28" s="82">
        <v>1921</v>
      </c>
      <c r="C28" s="73" t="s">
        <v>24</v>
      </c>
      <c r="D28" s="74" t="s">
        <v>24</v>
      </c>
      <c r="E28" s="74" t="s">
        <v>24</v>
      </c>
      <c r="F28" s="74" t="s">
        <v>24</v>
      </c>
      <c r="G28" s="74" t="s">
        <v>24</v>
      </c>
      <c r="H28" s="74" t="s">
        <v>24</v>
      </c>
      <c r="I28" s="74" t="s">
        <v>24</v>
      </c>
      <c r="J28" s="74" t="s">
        <v>24</v>
      </c>
      <c r="K28" s="74" t="s">
        <v>24</v>
      </c>
      <c r="L28" s="74" t="s">
        <v>24</v>
      </c>
      <c r="M28" s="74" t="s">
        <v>24</v>
      </c>
      <c r="N28" s="73" t="s">
        <v>24</v>
      </c>
      <c r="O28" s="210" t="s">
        <v>24</v>
      </c>
      <c r="P28" s="210" t="s">
        <v>24</v>
      </c>
      <c r="R28" s="82">
        <v>1921</v>
      </c>
      <c r="S28" s="73" t="s">
        <v>24</v>
      </c>
      <c r="T28" s="74" t="s">
        <v>24</v>
      </c>
      <c r="U28" s="74" t="s">
        <v>24</v>
      </c>
      <c r="V28" s="74" t="s">
        <v>24</v>
      </c>
      <c r="W28" s="74" t="s">
        <v>24</v>
      </c>
      <c r="X28" s="74" t="s">
        <v>24</v>
      </c>
      <c r="Y28" s="74" t="s">
        <v>24</v>
      </c>
      <c r="Z28" s="74" t="s">
        <v>24</v>
      </c>
      <c r="AA28" s="74" t="s">
        <v>24</v>
      </c>
      <c r="AB28" s="74" t="s">
        <v>24</v>
      </c>
      <c r="AC28" s="74" t="s">
        <v>24</v>
      </c>
      <c r="AD28" s="73" t="s">
        <v>24</v>
      </c>
      <c r="AE28" s="210" t="s">
        <v>24</v>
      </c>
      <c r="AF28" s="210" t="s">
        <v>24</v>
      </c>
      <c r="AH28" s="82">
        <v>1921</v>
      </c>
      <c r="AI28" s="73" t="s">
        <v>24</v>
      </c>
      <c r="AJ28" s="74" t="s">
        <v>24</v>
      </c>
      <c r="AK28" s="74" t="s">
        <v>24</v>
      </c>
      <c r="AL28" s="74" t="s">
        <v>24</v>
      </c>
      <c r="AM28" s="74" t="s">
        <v>24</v>
      </c>
      <c r="AN28" s="74" t="s">
        <v>24</v>
      </c>
      <c r="AO28" s="74" t="s">
        <v>24</v>
      </c>
      <c r="AP28" s="74" t="s">
        <v>24</v>
      </c>
      <c r="AQ28" s="74" t="s">
        <v>24</v>
      </c>
      <c r="AR28" s="74" t="s">
        <v>24</v>
      </c>
      <c r="AS28" s="74" t="s">
        <v>24</v>
      </c>
      <c r="AT28" s="73" t="s">
        <v>24</v>
      </c>
      <c r="AU28" s="210" t="s">
        <v>24</v>
      </c>
      <c r="AV28" s="210" t="s">
        <v>24</v>
      </c>
      <c r="AW28" s="74" t="s">
        <v>24</v>
      </c>
      <c r="AY28" s="82">
        <v>1921</v>
      </c>
    </row>
    <row r="29" spans="2:51">
      <c r="B29" s="83">
        <v>1922</v>
      </c>
      <c r="C29" s="73" t="s">
        <v>24</v>
      </c>
      <c r="D29" s="74" t="s">
        <v>24</v>
      </c>
      <c r="E29" s="74" t="s">
        <v>24</v>
      </c>
      <c r="F29" s="74" t="s">
        <v>24</v>
      </c>
      <c r="G29" s="74" t="s">
        <v>24</v>
      </c>
      <c r="H29" s="74" t="s">
        <v>24</v>
      </c>
      <c r="I29" s="74" t="s">
        <v>24</v>
      </c>
      <c r="J29" s="74" t="s">
        <v>24</v>
      </c>
      <c r="K29" s="74" t="s">
        <v>24</v>
      </c>
      <c r="L29" s="74" t="s">
        <v>24</v>
      </c>
      <c r="M29" s="74" t="s">
        <v>24</v>
      </c>
      <c r="N29" s="73" t="s">
        <v>24</v>
      </c>
      <c r="O29" s="210" t="s">
        <v>24</v>
      </c>
      <c r="P29" s="210" t="s">
        <v>24</v>
      </c>
      <c r="R29" s="83">
        <v>1922</v>
      </c>
      <c r="S29" s="73" t="s">
        <v>24</v>
      </c>
      <c r="T29" s="74" t="s">
        <v>24</v>
      </c>
      <c r="U29" s="74" t="s">
        <v>24</v>
      </c>
      <c r="V29" s="74" t="s">
        <v>24</v>
      </c>
      <c r="W29" s="74" t="s">
        <v>24</v>
      </c>
      <c r="X29" s="74" t="s">
        <v>24</v>
      </c>
      <c r="Y29" s="74" t="s">
        <v>24</v>
      </c>
      <c r="Z29" s="74" t="s">
        <v>24</v>
      </c>
      <c r="AA29" s="74" t="s">
        <v>24</v>
      </c>
      <c r="AB29" s="74" t="s">
        <v>24</v>
      </c>
      <c r="AC29" s="74" t="s">
        <v>24</v>
      </c>
      <c r="AD29" s="73" t="s">
        <v>24</v>
      </c>
      <c r="AE29" s="210" t="s">
        <v>24</v>
      </c>
      <c r="AF29" s="210" t="s">
        <v>24</v>
      </c>
      <c r="AH29" s="83">
        <v>1922</v>
      </c>
      <c r="AI29" s="73" t="s">
        <v>24</v>
      </c>
      <c r="AJ29" s="74" t="s">
        <v>24</v>
      </c>
      <c r="AK29" s="74" t="s">
        <v>24</v>
      </c>
      <c r="AL29" s="74" t="s">
        <v>24</v>
      </c>
      <c r="AM29" s="74" t="s">
        <v>24</v>
      </c>
      <c r="AN29" s="74" t="s">
        <v>24</v>
      </c>
      <c r="AO29" s="74" t="s">
        <v>24</v>
      </c>
      <c r="AP29" s="74" t="s">
        <v>24</v>
      </c>
      <c r="AQ29" s="74" t="s">
        <v>24</v>
      </c>
      <c r="AR29" s="74" t="s">
        <v>24</v>
      </c>
      <c r="AS29" s="74" t="s">
        <v>24</v>
      </c>
      <c r="AT29" s="73" t="s">
        <v>24</v>
      </c>
      <c r="AU29" s="210" t="s">
        <v>24</v>
      </c>
      <c r="AV29" s="210" t="s">
        <v>24</v>
      </c>
      <c r="AW29" s="74" t="s">
        <v>24</v>
      </c>
      <c r="AY29" s="83">
        <v>1922</v>
      </c>
    </row>
    <row r="30" spans="2:51">
      <c r="B30" s="83">
        <v>1923</v>
      </c>
      <c r="C30" s="73" t="s">
        <v>24</v>
      </c>
      <c r="D30" s="74" t="s">
        <v>24</v>
      </c>
      <c r="E30" s="74" t="s">
        <v>24</v>
      </c>
      <c r="F30" s="74" t="s">
        <v>24</v>
      </c>
      <c r="G30" s="74" t="s">
        <v>24</v>
      </c>
      <c r="H30" s="74" t="s">
        <v>24</v>
      </c>
      <c r="I30" s="74" t="s">
        <v>24</v>
      </c>
      <c r="J30" s="74" t="s">
        <v>24</v>
      </c>
      <c r="K30" s="74" t="s">
        <v>24</v>
      </c>
      <c r="L30" s="74" t="s">
        <v>24</v>
      </c>
      <c r="M30" s="74" t="s">
        <v>24</v>
      </c>
      <c r="N30" s="73" t="s">
        <v>24</v>
      </c>
      <c r="O30" s="210" t="s">
        <v>24</v>
      </c>
      <c r="P30" s="210" t="s">
        <v>24</v>
      </c>
      <c r="R30" s="83">
        <v>1923</v>
      </c>
      <c r="S30" s="73" t="s">
        <v>24</v>
      </c>
      <c r="T30" s="74" t="s">
        <v>24</v>
      </c>
      <c r="U30" s="74" t="s">
        <v>24</v>
      </c>
      <c r="V30" s="74" t="s">
        <v>24</v>
      </c>
      <c r="W30" s="74" t="s">
        <v>24</v>
      </c>
      <c r="X30" s="74" t="s">
        <v>24</v>
      </c>
      <c r="Y30" s="74" t="s">
        <v>24</v>
      </c>
      <c r="Z30" s="74" t="s">
        <v>24</v>
      </c>
      <c r="AA30" s="74" t="s">
        <v>24</v>
      </c>
      <c r="AB30" s="74" t="s">
        <v>24</v>
      </c>
      <c r="AC30" s="74" t="s">
        <v>24</v>
      </c>
      <c r="AD30" s="73" t="s">
        <v>24</v>
      </c>
      <c r="AE30" s="210" t="s">
        <v>24</v>
      </c>
      <c r="AF30" s="210" t="s">
        <v>24</v>
      </c>
      <c r="AH30" s="83">
        <v>1923</v>
      </c>
      <c r="AI30" s="73" t="s">
        <v>24</v>
      </c>
      <c r="AJ30" s="74" t="s">
        <v>24</v>
      </c>
      <c r="AK30" s="74" t="s">
        <v>24</v>
      </c>
      <c r="AL30" s="74" t="s">
        <v>24</v>
      </c>
      <c r="AM30" s="74" t="s">
        <v>24</v>
      </c>
      <c r="AN30" s="74" t="s">
        <v>24</v>
      </c>
      <c r="AO30" s="74" t="s">
        <v>24</v>
      </c>
      <c r="AP30" s="74" t="s">
        <v>24</v>
      </c>
      <c r="AQ30" s="74" t="s">
        <v>24</v>
      </c>
      <c r="AR30" s="74" t="s">
        <v>24</v>
      </c>
      <c r="AS30" s="74" t="s">
        <v>24</v>
      </c>
      <c r="AT30" s="73" t="s">
        <v>24</v>
      </c>
      <c r="AU30" s="210" t="s">
        <v>24</v>
      </c>
      <c r="AV30" s="210" t="s">
        <v>24</v>
      </c>
      <c r="AW30" s="74" t="s">
        <v>24</v>
      </c>
      <c r="AY30" s="83">
        <v>1923</v>
      </c>
    </row>
    <row r="31" spans="2:51">
      <c r="B31" s="83">
        <v>1924</v>
      </c>
      <c r="C31" s="73" t="s">
        <v>24</v>
      </c>
      <c r="D31" s="74" t="s">
        <v>24</v>
      </c>
      <c r="E31" s="74" t="s">
        <v>24</v>
      </c>
      <c r="F31" s="74" t="s">
        <v>24</v>
      </c>
      <c r="G31" s="74" t="s">
        <v>24</v>
      </c>
      <c r="H31" s="74" t="s">
        <v>24</v>
      </c>
      <c r="I31" s="74" t="s">
        <v>24</v>
      </c>
      <c r="J31" s="74" t="s">
        <v>24</v>
      </c>
      <c r="K31" s="74" t="s">
        <v>24</v>
      </c>
      <c r="L31" s="74" t="s">
        <v>24</v>
      </c>
      <c r="M31" s="74" t="s">
        <v>24</v>
      </c>
      <c r="N31" s="73" t="s">
        <v>24</v>
      </c>
      <c r="O31" s="210" t="s">
        <v>24</v>
      </c>
      <c r="P31" s="210" t="s">
        <v>24</v>
      </c>
      <c r="R31" s="83">
        <v>1924</v>
      </c>
      <c r="S31" s="73" t="s">
        <v>24</v>
      </c>
      <c r="T31" s="74" t="s">
        <v>24</v>
      </c>
      <c r="U31" s="74" t="s">
        <v>24</v>
      </c>
      <c r="V31" s="74" t="s">
        <v>24</v>
      </c>
      <c r="W31" s="74" t="s">
        <v>24</v>
      </c>
      <c r="X31" s="74" t="s">
        <v>24</v>
      </c>
      <c r="Y31" s="74" t="s">
        <v>24</v>
      </c>
      <c r="Z31" s="74" t="s">
        <v>24</v>
      </c>
      <c r="AA31" s="74" t="s">
        <v>24</v>
      </c>
      <c r="AB31" s="74" t="s">
        <v>24</v>
      </c>
      <c r="AC31" s="74" t="s">
        <v>24</v>
      </c>
      <c r="AD31" s="73" t="s">
        <v>24</v>
      </c>
      <c r="AE31" s="210" t="s">
        <v>24</v>
      </c>
      <c r="AF31" s="210" t="s">
        <v>24</v>
      </c>
      <c r="AH31" s="83">
        <v>1924</v>
      </c>
      <c r="AI31" s="73" t="s">
        <v>24</v>
      </c>
      <c r="AJ31" s="74" t="s">
        <v>24</v>
      </c>
      <c r="AK31" s="74" t="s">
        <v>24</v>
      </c>
      <c r="AL31" s="74" t="s">
        <v>24</v>
      </c>
      <c r="AM31" s="74" t="s">
        <v>24</v>
      </c>
      <c r="AN31" s="74" t="s">
        <v>24</v>
      </c>
      <c r="AO31" s="74" t="s">
        <v>24</v>
      </c>
      <c r="AP31" s="74" t="s">
        <v>24</v>
      </c>
      <c r="AQ31" s="74" t="s">
        <v>24</v>
      </c>
      <c r="AR31" s="74" t="s">
        <v>24</v>
      </c>
      <c r="AS31" s="74" t="s">
        <v>24</v>
      </c>
      <c r="AT31" s="73" t="s">
        <v>24</v>
      </c>
      <c r="AU31" s="210" t="s">
        <v>24</v>
      </c>
      <c r="AV31" s="210" t="s">
        <v>24</v>
      </c>
      <c r="AW31" s="74" t="s">
        <v>24</v>
      </c>
      <c r="AY31" s="83">
        <v>1924</v>
      </c>
    </row>
    <row r="32" spans="2:51">
      <c r="B32" s="83">
        <v>1925</v>
      </c>
      <c r="C32" s="73" t="s">
        <v>24</v>
      </c>
      <c r="D32" s="74" t="s">
        <v>24</v>
      </c>
      <c r="E32" s="74" t="s">
        <v>24</v>
      </c>
      <c r="F32" s="74" t="s">
        <v>24</v>
      </c>
      <c r="G32" s="74" t="s">
        <v>24</v>
      </c>
      <c r="H32" s="74" t="s">
        <v>24</v>
      </c>
      <c r="I32" s="74" t="s">
        <v>24</v>
      </c>
      <c r="J32" s="74" t="s">
        <v>24</v>
      </c>
      <c r="K32" s="74" t="s">
        <v>24</v>
      </c>
      <c r="L32" s="74" t="s">
        <v>24</v>
      </c>
      <c r="M32" s="74" t="s">
        <v>24</v>
      </c>
      <c r="N32" s="73" t="s">
        <v>24</v>
      </c>
      <c r="O32" s="210" t="s">
        <v>24</v>
      </c>
      <c r="P32" s="210" t="s">
        <v>24</v>
      </c>
      <c r="R32" s="83">
        <v>1925</v>
      </c>
      <c r="S32" s="73" t="s">
        <v>24</v>
      </c>
      <c r="T32" s="74" t="s">
        <v>24</v>
      </c>
      <c r="U32" s="74" t="s">
        <v>24</v>
      </c>
      <c r="V32" s="74" t="s">
        <v>24</v>
      </c>
      <c r="W32" s="74" t="s">
        <v>24</v>
      </c>
      <c r="X32" s="74" t="s">
        <v>24</v>
      </c>
      <c r="Y32" s="74" t="s">
        <v>24</v>
      </c>
      <c r="Z32" s="74" t="s">
        <v>24</v>
      </c>
      <c r="AA32" s="74" t="s">
        <v>24</v>
      </c>
      <c r="AB32" s="74" t="s">
        <v>24</v>
      </c>
      <c r="AC32" s="74" t="s">
        <v>24</v>
      </c>
      <c r="AD32" s="73" t="s">
        <v>24</v>
      </c>
      <c r="AE32" s="210" t="s">
        <v>24</v>
      </c>
      <c r="AF32" s="210" t="s">
        <v>24</v>
      </c>
      <c r="AH32" s="83">
        <v>1925</v>
      </c>
      <c r="AI32" s="73" t="s">
        <v>24</v>
      </c>
      <c r="AJ32" s="74" t="s">
        <v>24</v>
      </c>
      <c r="AK32" s="74" t="s">
        <v>24</v>
      </c>
      <c r="AL32" s="74" t="s">
        <v>24</v>
      </c>
      <c r="AM32" s="74" t="s">
        <v>24</v>
      </c>
      <c r="AN32" s="74" t="s">
        <v>24</v>
      </c>
      <c r="AO32" s="74" t="s">
        <v>24</v>
      </c>
      <c r="AP32" s="74" t="s">
        <v>24</v>
      </c>
      <c r="AQ32" s="74" t="s">
        <v>24</v>
      </c>
      <c r="AR32" s="74" t="s">
        <v>24</v>
      </c>
      <c r="AS32" s="74" t="s">
        <v>24</v>
      </c>
      <c r="AT32" s="73" t="s">
        <v>24</v>
      </c>
      <c r="AU32" s="210" t="s">
        <v>24</v>
      </c>
      <c r="AV32" s="210" t="s">
        <v>24</v>
      </c>
      <c r="AW32" s="74" t="s">
        <v>24</v>
      </c>
      <c r="AY32" s="83">
        <v>1925</v>
      </c>
    </row>
    <row r="33" spans="2:51">
      <c r="B33" s="83">
        <v>1926</v>
      </c>
      <c r="C33" s="73" t="s">
        <v>24</v>
      </c>
      <c r="D33" s="74" t="s">
        <v>24</v>
      </c>
      <c r="E33" s="74" t="s">
        <v>24</v>
      </c>
      <c r="F33" s="74" t="s">
        <v>24</v>
      </c>
      <c r="G33" s="74" t="s">
        <v>24</v>
      </c>
      <c r="H33" s="74" t="s">
        <v>24</v>
      </c>
      <c r="I33" s="74" t="s">
        <v>24</v>
      </c>
      <c r="J33" s="74" t="s">
        <v>24</v>
      </c>
      <c r="K33" s="74" t="s">
        <v>24</v>
      </c>
      <c r="L33" s="74" t="s">
        <v>24</v>
      </c>
      <c r="M33" s="74" t="s">
        <v>24</v>
      </c>
      <c r="N33" s="73" t="s">
        <v>24</v>
      </c>
      <c r="O33" s="210" t="s">
        <v>24</v>
      </c>
      <c r="P33" s="210" t="s">
        <v>24</v>
      </c>
      <c r="R33" s="83">
        <v>1926</v>
      </c>
      <c r="S33" s="73" t="s">
        <v>24</v>
      </c>
      <c r="T33" s="74" t="s">
        <v>24</v>
      </c>
      <c r="U33" s="74" t="s">
        <v>24</v>
      </c>
      <c r="V33" s="74" t="s">
        <v>24</v>
      </c>
      <c r="W33" s="74" t="s">
        <v>24</v>
      </c>
      <c r="X33" s="74" t="s">
        <v>24</v>
      </c>
      <c r="Y33" s="74" t="s">
        <v>24</v>
      </c>
      <c r="Z33" s="74" t="s">
        <v>24</v>
      </c>
      <c r="AA33" s="74" t="s">
        <v>24</v>
      </c>
      <c r="AB33" s="74" t="s">
        <v>24</v>
      </c>
      <c r="AC33" s="74" t="s">
        <v>24</v>
      </c>
      <c r="AD33" s="73" t="s">
        <v>24</v>
      </c>
      <c r="AE33" s="210" t="s">
        <v>24</v>
      </c>
      <c r="AF33" s="210" t="s">
        <v>24</v>
      </c>
      <c r="AH33" s="83">
        <v>1926</v>
      </c>
      <c r="AI33" s="73" t="s">
        <v>24</v>
      </c>
      <c r="AJ33" s="74" t="s">
        <v>24</v>
      </c>
      <c r="AK33" s="74" t="s">
        <v>24</v>
      </c>
      <c r="AL33" s="74" t="s">
        <v>24</v>
      </c>
      <c r="AM33" s="74" t="s">
        <v>24</v>
      </c>
      <c r="AN33" s="74" t="s">
        <v>24</v>
      </c>
      <c r="AO33" s="74" t="s">
        <v>24</v>
      </c>
      <c r="AP33" s="74" t="s">
        <v>24</v>
      </c>
      <c r="AQ33" s="74" t="s">
        <v>24</v>
      </c>
      <c r="AR33" s="74" t="s">
        <v>24</v>
      </c>
      <c r="AS33" s="74" t="s">
        <v>24</v>
      </c>
      <c r="AT33" s="73" t="s">
        <v>24</v>
      </c>
      <c r="AU33" s="210" t="s">
        <v>24</v>
      </c>
      <c r="AV33" s="210" t="s">
        <v>24</v>
      </c>
      <c r="AW33" s="74" t="s">
        <v>24</v>
      </c>
      <c r="AY33" s="83">
        <v>1926</v>
      </c>
    </row>
    <row r="34" spans="2:51">
      <c r="B34" s="83">
        <v>1927</v>
      </c>
      <c r="C34" s="73" t="s">
        <v>24</v>
      </c>
      <c r="D34" s="74" t="s">
        <v>24</v>
      </c>
      <c r="E34" s="74" t="s">
        <v>24</v>
      </c>
      <c r="F34" s="74" t="s">
        <v>24</v>
      </c>
      <c r="G34" s="74" t="s">
        <v>24</v>
      </c>
      <c r="H34" s="74" t="s">
        <v>24</v>
      </c>
      <c r="I34" s="74" t="s">
        <v>24</v>
      </c>
      <c r="J34" s="74" t="s">
        <v>24</v>
      </c>
      <c r="K34" s="74" t="s">
        <v>24</v>
      </c>
      <c r="L34" s="74" t="s">
        <v>24</v>
      </c>
      <c r="M34" s="74" t="s">
        <v>24</v>
      </c>
      <c r="N34" s="73" t="s">
        <v>24</v>
      </c>
      <c r="O34" s="210" t="s">
        <v>24</v>
      </c>
      <c r="P34" s="210" t="s">
        <v>24</v>
      </c>
      <c r="R34" s="83">
        <v>1927</v>
      </c>
      <c r="S34" s="73" t="s">
        <v>24</v>
      </c>
      <c r="T34" s="74" t="s">
        <v>24</v>
      </c>
      <c r="U34" s="74" t="s">
        <v>24</v>
      </c>
      <c r="V34" s="74" t="s">
        <v>24</v>
      </c>
      <c r="W34" s="74" t="s">
        <v>24</v>
      </c>
      <c r="X34" s="74" t="s">
        <v>24</v>
      </c>
      <c r="Y34" s="74" t="s">
        <v>24</v>
      </c>
      <c r="Z34" s="74" t="s">
        <v>24</v>
      </c>
      <c r="AA34" s="74" t="s">
        <v>24</v>
      </c>
      <c r="AB34" s="74" t="s">
        <v>24</v>
      </c>
      <c r="AC34" s="74" t="s">
        <v>24</v>
      </c>
      <c r="AD34" s="73" t="s">
        <v>24</v>
      </c>
      <c r="AE34" s="210" t="s">
        <v>24</v>
      </c>
      <c r="AF34" s="210" t="s">
        <v>24</v>
      </c>
      <c r="AH34" s="83">
        <v>1927</v>
      </c>
      <c r="AI34" s="73" t="s">
        <v>24</v>
      </c>
      <c r="AJ34" s="74" t="s">
        <v>24</v>
      </c>
      <c r="AK34" s="74" t="s">
        <v>24</v>
      </c>
      <c r="AL34" s="74" t="s">
        <v>24</v>
      </c>
      <c r="AM34" s="74" t="s">
        <v>24</v>
      </c>
      <c r="AN34" s="74" t="s">
        <v>24</v>
      </c>
      <c r="AO34" s="74" t="s">
        <v>24</v>
      </c>
      <c r="AP34" s="74" t="s">
        <v>24</v>
      </c>
      <c r="AQ34" s="74" t="s">
        <v>24</v>
      </c>
      <c r="AR34" s="74" t="s">
        <v>24</v>
      </c>
      <c r="AS34" s="74" t="s">
        <v>24</v>
      </c>
      <c r="AT34" s="73" t="s">
        <v>24</v>
      </c>
      <c r="AU34" s="210" t="s">
        <v>24</v>
      </c>
      <c r="AV34" s="210" t="s">
        <v>24</v>
      </c>
      <c r="AW34" s="74" t="s">
        <v>24</v>
      </c>
      <c r="AY34" s="83">
        <v>1927</v>
      </c>
    </row>
    <row r="35" spans="2:51">
      <c r="B35" s="83">
        <v>1928</v>
      </c>
      <c r="C35" s="73" t="s">
        <v>24</v>
      </c>
      <c r="D35" s="74" t="s">
        <v>24</v>
      </c>
      <c r="E35" s="74" t="s">
        <v>24</v>
      </c>
      <c r="F35" s="74" t="s">
        <v>24</v>
      </c>
      <c r="G35" s="74" t="s">
        <v>24</v>
      </c>
      <c r="H35" s="74" t="s">
        <v>24</v>
      </c>
      <c r="I35" s="74" t="s">
        <v>24</v>
      </c>
      <c r="J35" s="74" t="s">
        <v>24</v>
      </c>
      <c r="K35" s="74" t="s">
        <v>24</v>
      </c>
      <c r="L35" s="74" t="s">
        <v>24</v>
      </c>
      <c r="M35" s="74" t="s">
        <v>24</v>
      </c>
      <c r="N35" s="73" t="s">
        <v>24</v>
      </c>
      <c r="O35" s="210" t="s">
        <v>24</v>
      </c>
      <c r="P35" s="210" t="s">
        <v>24</v>
      </c>
      <c r="R35" s="83">
        <v>1928</v>
      </c>
      <c r="S35" s="73" t="s">
        <v>24</v>
      </c>
      <c r="T35" s="74" t="s">
        <v>24</v>
      </c>
      <c r="U35" s="74" t="s">
        <v>24</v>
      </c>
      <c r="V35" s="74" t="s">
        <v>24</v>
      </c>
      <c r="W35" s="74" t="s">
        <v>24</v>
      </c>
      <c r="X35" s="74" t="s">
        <v>24</v>
      </c>
      <c r="Y35" s="74" t="s">
        <v>24</v>
      </c>
      <c r="Z35" s="74" t="s">
        <v>24</v>
      </c>
      <c r="AA35" s="74" t="s">
        <v>24</v>
      </c>
      <c r="AB35" s="74" t="s">
        <v>24</v>
      </c>
      <c r="AC35" s="74" t="s">
        <v>24</v>
      </c>
      <c r="AD35" s="73" t="s">
        <v>24</v>
      </c>
      <c r="AE35" s="210" t="s">
        <v>24</v>
      </c>
      <c r="AF35" s="210" t="s">
        <v>24</v>
      </c>
      <c r="AH35" s="83">
        <v>1928</v>
      </c>
      <c r="AI35" s="73" t="s">
        <v>24</v>
      </c>
      <c r="AJ35" s="74" t="s">
        <v>24</v>
      </c>
      <c r="AK35" s="74" t="s">
        <v>24</v>
      </c>
      <c r="AL35" s="74" t="s">
        <v>24</v>
      </c>
      <c r="AM35" s="74" t="s">
        <v>24</v>
      </c>
      <c r="AN35" s="74" t="s">
        <v>24</v>
      </c>
      <c r="AO35" s="74" t="s">
        <v>24</v>
      </c>
      <c r="AP35" s="74" t="s">
        <v>24</v>
      </c>
      <c r="AQ35" s="74" t="s">
        <v>24</v>
      </c>
      <c r="AR35" s="74" t="s">
        <v>24</v>
      </c>
      <c r="AS35" s="74" t="s">
        <v>24</v>
      </c>
      <c r="AT35" s="73" t="s">
        <v>24</v>
      </c>
      <c r="AU35" s="210" t="s">
        <v>24</v>
      </c>
      <c r="AV35" s="210" t="s">
        <v>24</v>
      </c>
      <c r="AW35" s="74" t="s">
        <v>24</v>
      </c>
      <c r="AY35" s="83">
        <v>1928</v>
      </c>
    </row>
    <row r="36" spans="2:51">
      <c r="B36" s="83">
        <v>1929</v>
      </c>
      <c r="C36" s="73" t="s">
        <v>24</v>
      </c>
      <c r="D36" s="74" t="s">
        <v>24</v>
      </c>
      <c r="E36" s="74" t="s">
        <v>24</v>
      </c>
      <c r="F36" s="74" t="s">
        <v>24</v>
      </c>
      <c r="G36" s="74" t="s">
        <v>24</v>
      </c>
      <c r="H36" s="74" t="s">
        <v>24</v>
      </c>
      <c r="I36" s="74" t="s">
        <v>24</v>
      </c>
      <c r="J36" s="74" t="s">
        <v>24</v>
      </c>
      <c r="K36" s="74" t="s">
        <v>24</v>
      </c>
      <c r="L36" s="74" t="s">
        <v>24</v>
      </c>
      <c r="M36" s="74" t="s">
        <v>24</v>
      </c>
      <c r="N36" s="73" t="s">
        <v>24</v>
      </c>
      <c r="O36" s="210" t="s">
        <v>24</v>
      </c>
      <c r="P36" s="210" t="s">
        <v>24</v>
      </c>
      <c r="R36" s="83">
        <v>1929</v>
      </c>
      <c r="S36" s="73" t="s">
        <v>24</v>
      </c>
      <c r="T36" s="74" t="s">
        <v>24</v>
      </c>
      <c r="U36" s="74" t="s">
        <v>24</v>
      </c>
      <c r="V36" s="74" t="s">
        <v>24</v>
      </c>
      <c r="W36" s="74" t="s">
        <v>24</v>
      </c>
      <c r="X36" s="74" t="s">
        <v>24</v>
      </c>
      <c r="Y36" s="74" t="s">
        <v>24</v>
      </c>
      <c r="Z36" s="74" t="s">
        <v>24</v>
      </c>
      <c r="AA36" s="74" t="s">
        <v>24</v>
      </c>
      <c r="AB36" s="74" t="s">
        <v>24</v>
      </c>
      <c r="AC36" s="74" t="s">
        <v>24</v>
      </c>
      <c r="AD36" s="73" t="s">
        <v>24</v>
      </c>
      <c r="AE36" s="210" t="s">
        <v>24</v>
      </c>
      <c r="AF36" s="210" t="s">
        <v>24</v>
      </c>
      <c r="AH36" s="83">
        <v>1929</v>
      </c>
      <c r="AI36" s="73" t="s">
        <v>24</v>
      </c>
      <c r="AJ36" s="74" t="s">
        <v>24</v>
      </c>
      <c r="AK36" s="74" t="s">
        <v>24</v>
      </c>
      <c r="AL36" s="74" t="s">
        <v>24</v>
      </c>
      <c r="AM36" s="74" t="s">
        <v>24</v>
      </c>
      <c r="AN36" s="74" t="s">
        <v>24</v>
      </c>
      <c r="AO36" s="74" t="s">
        <v>24</v>
      </c>
      <c r="AP36" s="74" t="s">
        <v>24</v>
      </c>
      <c r="AQ36" s="74" t="s">
        <v>24</v>
      </c>
      <c r="AR36" s="74" t="s">
        <v>24</v>
      </c>
      <c r="AS36" s="74" t="s">
        <v>24</v>
      </c>
      <c r="AT36" s="73" t="s">
        <v>24</v>
      </c>
      <c r="AU36" s="210" t="s">
        <v>24</v>
      </c>
      <c r="AV36" s="210" t="s">
        <v>24</v>
      </c>
      <c r="AW36" s="74" t="s">
        <v>24</v>
      </c>
      <c r="AY36" s="83">
        <v>1929</v>
      </c>
    </row>
    <row r="37" spans="2:51">
      <c r="B37" s="83">
        <v>1930</v>
      </c>
      <c r="C37" s="73" t="s">
        <v>24</v>
      </c>
      <c r="D37" s="74" t="s">
        <v>24</v>
      </c>
      <c r="E37" s="74" t="s">
        <v>24</v>
      </c>
      <c r="F37" s="74" t="s">
        <v>24</v>
      </c>
      <c r="G37" s="74" t="s">
        <v>24</v>
      </c>
      <c r="H37" s="74" t="s">
        <v>24</v>
      </c>
      <c r="I37" s="74" t="s">
        <v>24</v>
      </c>
      <c r="J37" s="74" t="s">
        <v>24</v>
      </c>
      <c r="K37" s="74" t="s">
        <v>24</v>
      </c>
      <c r="L37" s="74" t="s">
        <v>24</v>
      </c>
      <c r="M37" s="74" t="s">
        <v>24</v>
      </c>
      <c r="N37" s="73" t="s">
        <v>24</v>
      </c>
      <c r="O37" s="210" t="s">
        <v>24</v>
      </c>
      <c r="P37" s="210" t="s">
        <v>24</v>
      </c>
      <c r="R37" s="83">
        <v>1930</v>
      </c>
      <c r="S37" s="73" t="s">
        <v>24</v>
      </c>
      <c r="T37" s="74" t="s">
        <v>24</v>
      </c>
      <c r="U37" s="74" t="s">
        <v>24</v>
      </c>
      <c r="V37" s="74" t="s">
        <v>24</v>
      </c>
      <c r="W37" s="74" t="s">
        <v>24</v>
      </c>
      <c r="X37" s="74" t="s">
        <v>24</v>
      </c>
      <c r="Y37" s="74" t="s">
        <v>24</v>
      </c>
      <c r="Z37" s="74" t="s">
        <v>24</v>
      </c>
      <c r="AA37" s="74" t="s">
        <v>24</v>
      </c>
      <c r="AB37" s="74" t="s">
        <v>24</v>
      </c>
      <c r="AC37" s="74" t="s">
        <v>24</v>
      </c>
      <c r="AD37" s="73" t="s">
        <v>24</v>
      </c>
      <c r="AE37" s="210" t="s">
        <v>24</v>
      </c>
      <c r="AF37" s="210" t="s">
        <v>24</v>
      </c>
      <c r="AH37" s="83">
        <v>1930</v>
      </c>
      <c r="AI37" s="73" t="s">
        <v>24</v>
      </c>
      <c r="AJ37" s="74" t="s">
        <v>24</v>
      </c>
      <c r="AK37" s="74" t="s">
        <v>24</v>
      </c>
      <c r="AL37" s="74" t="s">
        <v>24</v>
      </c>
      <c r="AM37" s="74" t="s">
        <v>24</v>
      </c>
      <c r="AN37" s="74" t="s">
        <v>24</v>
      </c>
      <c r="AO37" s="74" t="s">
        <v>24</v>
      </c>
      <c r="AP37" s="74" t="s">
        <v>24</v>
      </c>
      <c r="AQ37" s="74" t="s">
        <v>24</v>
      </c>
      <c r="AR37" s="74" t="s">
        <v>24</v>
      </c>
      <c r="AS37" s="74" t="s">
        <v>24</v>
      </c>
      <c r="AT37" s="73" t="s">
        <v>24</v>
      </c>
      <c r="AU37" s="210" t="s">
        <v>24</v>
      </c>
      <c r="AV37" s="210" t="s">
        <v>24</v>
      </c>
      <c r="AW37" s="74" t="s">
        <v>24</v>
      </c>
      <c r="AY37" s="83">
        <v>1930</v>
      </c>
    </row>
    <row r="38" spans="2:51">
      <c r="B38" s="84">
        <v>1931</v>
      </c>
      <c r="C38" s="73" t="s">
        <v>24</v>
      </c>
      <c r="D38" s="74" t="s">
        <v>24</v>
      </c>
      <c r="E38" s="74" t="s">
        <v>24</v>
      </c>
      <c r="F38" s="74" t="s">
        <v>24</v>
      </c>
      <c r="G38" s="74" t="s">
        <v>24</v>
      </c>
      <c r="H38" s="74" t="s">
        <v>24</v>
      </c>
      <c r="I38" s="74" t="s">
        <v>24</v>
      </c>
      <c r="J38" s="74" t="s">
        <v>24</v>
      </c>
      <c r="K38" s="74" t="s">
        <v>24</v>
      </c>
      <c r="L38" s="74" t="s">
        <v>24</v>
      </c>
      <c r="M38" s="74" t="s">
        <v>24</v>
      </c>
      <c r="N38" s="73" t="s">
        <v>24</v>
      </c>
      <c r="O38" s="210" t="s">
        <v>24</v>
      </c>
      <c r="P38" s="210" t="s">
        <v>24</v>
      </c>
      <c r="R38" s="84">
        <v>1931</v>
      </c>
      <c r="S38" s="73" t="s">
        <v>24</v>
      </c>
      <c r="T38" s="74" t="s">
        <v>24</v>
      </c>
      <c r="U38" s="74" t="s">
        <v>24</v>
      </c>
      <c r="V38" s="74" t="s">
        <v>24</v>
      </c>
      <c r="W38" s="74" t="s">
        <v>24</v>
      </c>
      <c r="X38" s="74" t="s">
        <v>24</v>
      </c>
      <c r="Y38" s="74" t="s">
        <v>24</v>
      </c>
      <c r="Z38" s="74" t="s">
        <v>24</v>
      </c>
      <c r="AA38" s="74" t="s">
        <v>24</v>
      </c>
      <c r="AB38" s="74" t="s">
        <v>24</v>
      </c>
      <c r="AC38" s="74" t="s">
        <v>24</v>
      </c>
      <c r="AD38" s="73" t="s">
        <v>24</v>
      </c>
      <c r="AE38" s="210" t="s">
        <v>24</v>
      </c>
      <c r="AF38" s="210" t="s">
        <v>24</v>
      </c>
      <c r="AH38" s="84">
        <v>1931</v>
      </c>
      <c r="AI38" s="73" t="s">
        <v>24</v>
      </c>
      <c r="AJ38" s="74" t="s">
        <v>24</v>
      </c>
      <c r="AK38" s="74" t="s">
        <v>24</v>
      </c>
      <c r="AL38" s="74" t="s">
        <v>24</v>
      </c>
      <c r="AM38" s="74" t="s">
        <v>24</v>
      </c>
      <c r="AN38" s="74" t="s">
        <v>24</v>
      </c>
      <c r="AO38" s="74" t="s">
        <v>24</v>
      </c>
      <c r="AP38" s="74" t="s">
        <v>24</v>
      </c>
      <c r="AQ38" s="74" t="s">
        <v>24</v>
      </c>
      <c r="AR38" s="74" t="s">
        <v>24</v>
      </c>
      <c r="AS38" s="74" t="s">
        <v>24</v>
      </c>
      <c r="AT38" s="73" t="s">
        <v>24</v>
      </c>
      <c r="AU38" s="210" t="s">
        <v>24</v>
      </c>
      <c r="AV38" s="210" t="s">
        <v>24</v>
      </c>
      <c r="AW38" s="74" t="s">
        <v>24</v>
      </c>
      <c r="AY38" s="84">
        <v>1931</v>
      </c>
    </row>
    <row r="39" spans="2:51">
      <c r="B39" s="84">
        <v>1932</v>
      </c>
      <c r="C39" s="73" t="s">
        <v>24</v>
      </c>
      <c r="D39" s="74" t="s">
        <v>24</v>
      </c>
      <c r="E39" s="74" t="s">
        <v>24</v>
      </c>
      <c r="F39" s="74" t="s">
        <v>24</v>
      </c>
      <c r="G39" s="74" t="s">
        <v>24</v>
      </c>
      <c r="H39" s="74" t="s">
        <v>24</v>
      </c>
      <c r="I39" s="74" t="s">
        <v>24</v>
      </c>
      <c r="J39" s="74" t="s">
        <v>24</v>
      </c>
      <c r="K39" s="74" t="s">
        <v>24</v>
      </c>
      <c r="L39" s="74" t="s">
        <v>24</v>
      </c>
      <c r="M39" s="74" t="s">
        <v>24</v>
      </c>
      <c r="N39" s="73" t="s">
        <v>24</v>
      </c>
      <c r="O39" s="210" t="s">
        <v>24</v>
      </c>
      <c r="P39" s="210" t="s">
        <v>24</v>
      </c>
      <c r="R39" s="84">
        <v>1932</v>
      </c>
      <c r="S39" s="73" t="s">
        <v>24</v>
      </c>
      <c r="T39" s="74" t="s">
        <v>24</v>
      </c>
      <c r="U39" s="74" t="s">
        <v>24</v>
      </c>
      <c r="V39" s="74" t="s">
        <v>24</v>
      </c>
      <c r="W39" s="74" t="s">
        <v>24</v>
      </c>
      <c r="X39" s="74" t="s">
        <v>24</v>
      </c>
      <c r="Y39" s="74" t="s">
        <v>24</v>
      </c>
      <c r="Z39" s="74" t="s">
        <v>24</v>
      </c>
      <c r="AA39" s="74" t="s">
        <v>24</v>
      </c>
      <c r="AB39" s="74" t="s">
        <v>24</v>
      </c>
      <c r="AC39" s="74" t="s">
        <v>24</v>
      </c>
      <c r="AD39" s="73" t="s">
        <v>24</v>
      </c>
      <c r="AE39" s="210" t="s">
        <v>24</v>
      </c>
      <c r="AF39" s="210" t="s">
        <v>24</v>
      </c>
      <c r="AH39" s="84">
        <v>1932</v>
      </c>
      <c r="AI39" s="73" t="s">
        <v>24</v>
      </c>
      <c r="AJ39" s="74" t="s">
        <v>24</v>
      </c>
      <c r="AK39" s="74" t="s">
        <v>24</v>
      </c>
      <c r="AL39" s="74" t="s">
        <v>24</v>
      </c>
      <c r="AM39" s="74" t="s">
        <v>24</v>
      </c>
      <c r="AN39" s="74" t="s">
        <v>24</v>
      </c>
      <c r="AO39" s="74" t="s">
        <v>24</v>
      </c>
      <c r="AP39" s="74" t="s">
        <v>24</v>
      </c>
      <c r="AQ39" s="74" t="s">
        <v>24</v>
      </c>
      <c r="AR39" s="74" t="s">
        <v>24</v>
      </c>
      <c r="AS39" s="74" t="s">
        <v>24</v>
      </c>
      <c r="AT39" s="73" t="s">
        <v>24</v>
      </c>
      <c r="AU39" s="210" t="s">
        <v>24</v>
      </c>
      <c r="AV39" s="210" t="s">
        <v>24</v>
      </c>
      <c r="AW39" s="74" t="s">
        <v>24</v>
      </c>
      <c r="AY39" s="84">
        <v>1932</v>
      </c>
    </row>
    <row r="40" spans="2:51">
      <c r="B40" s="84">
        <v>1933</v>
      </c>
      <c r="C40" s="73" t="s">
        <v>24</v>
      </c>
      <c r="D40" s="74" t="s">
        <v>24</v>
      </c>
      <c r="E40" s="74" t="s">
        <v>24</v>
      </c>
      <c r="F40" s="74" t="s">
        <v>24</v>
      </c>
      <c r="G40" s="74" t="s">
        <v>24</v>
      </c>
      <c r="H40" s="74" t="s">
        <v>24</v>
      </c>
      <c r="I40" s="74" t="s">
        <v>24</v>
      </c>
      <c r="J40" s="74" t="s">
        <v>24</v>
      </c>
      <c r="K40" s="74" t="s">
        <v>24</v>
      </c>
      <c r="L40" s="74" t="s">
        <v>24</v>
      </c>
      <c r="M40" s="74" t="s">
        <v>24</v>
      </c>
      <c r="N40" s="73" t="s">
        <v>24</v>
      </c>
      <c r="O40" s="210" t="s">
        <v>24</v>
      </c>
      <c r="P40" s="210" t="s">
        <v>24</v>
      </c>
      <c r="R40" s="84">
        <v>1933</v>
      </c>
      <c r="S40" s="73" t="s">
        <v>24</v>
      </c>
      <c r="T40" s="74" t="s">
        <v>24</v>
      </c>
      <c r="U40" s="74" t="s">
        <v>24</v>
      </c>
      <c r="V40" s="74" t="s">
        <v>24</v>
      </c>
      <c r="W40" s="74" t="s">
        <v>24</v>
      </c>
      <c r="X40" s="74" t="s">
        <v>24</v>
      </c>
      <c r="Y40" s="74" t="s">
        <v>24</v>
      </c>
      <c r="Z40" s="74" t="s">
        <v>24</v>
      </c>
      <c r="AA40" s="74" t="s">
        <v>24</v>
      </c>
      <c r="AB40" s="74" t="s">
        <v>24</v>
      </c>
      <c r="AC40" s="74" t="s">
        <v>24</v>
      </c>
      <c r="AD40" s="73" t="s">
        <v>24</v>
      </c>
      <c r="AE40" s="210" t="s">
        <v>24</v>
      </c>
      <c r="AF40" s="210" t="s">
        <v>24</v>
      </c>
      <c r="AH40" s="84">
        <v>1933</v>
      </c>
      <c r="AI40" s="73" t="s">
        <v>24</v>
      </c>
      <c r="AJ40" s="74" t="s">
        <v>24</v>
      </c>
      <c r="AK40" s="74" t="s">
        <v>24</v>
      </c>
      <c r="AL40" s="74" t="s">
        <v>24</v>
      </c>
      <c r="AM40" s="74" t="s">
        <v>24</v>
      </c>
      <c r="AN40" s="74" t="s">
        <v>24</v>
      </c>
      <c r="AO40" s="74" t="s">
        <v>24</v>
      </c>
      <c r="AP40" s="74" t="s">
        <v>24</v>
      </c>
      <c r="AQ40" s="74" t="s">
        <v>24</v>
      </c>
      <c r="AR40" s="74" t="s">
        <v>24</v>
      </c>
      <c r="AS40" s="74" t="s">
        <v>24</v>
      </c>
      <c r="AT40" s="73" t="s">
        <v>24</v>
      </c>
      <c r="AU40" s="210" t="s">
        <v>24</v>
      </c>
      <c r="AV40" s="210" t="s">
        <v>24</v>
      </c>
      <c r="AW40" s="74" t="s">
        <v>24</v>
      </c>
      <c r="AY40" s="84">
        <v>1933</v>
      </c>
    </row>
    <row r="41" spans="2:51">
      <c r="B41" s="84">
        <v>1934</v>
      </c>
      <c r="C41" s="73" t="s">
        <v>24</v>
      </c>
      <c r="D41" s="74" t="s">
        <v>24</v>
      </c>
      <c r="E41" s="74" t="s">
        <v>24</v>
      </c>
      <c r="F41" s="74" t="s">
        <v>24</v>
      </c>
      <c r="G41" s="74" t="s">
        <v>24</v>
      </c>
      <c r="H41" s="74" t="s">
        <v>24</v>
      </c>
      <c r="I41" s="74" t="s">
        <v>24</v>
      </c>
      <c r="J41" s="74" t="s">
        <v>24</v>
      </c>
      <c r="K41" s="74" t="s">
        <v>24</v>
      </c>
      <c r="L41" s="74" t="s">
        <v>24</v>
      </c>
      <c r="M41" s="74" t="s">
        <v>24</v>
      </c>
      <c r="N41" s="73" t="s">
        <v>24</v>
      </c>
      <c r="O41" s="210" t="s">
        <v>24</v>
      </c>
      <c r="P41" s="210" t="s">
        <v>24</v>
      </c>
      <c r="R41" s="84">
        <v>1934</v>
      </c>
      <c r="S41" s="73" t="s">
        <v>24</v>
      </c>
      <c r="T41" s="74" t="s">
        <v>24</v>
      </c>
      <c r="U41" s="74" t="s">
        <v>24</v>
      </c>
      <c r="V41" s="74" t="s">
        <v>24</v>
      </c>
      <c r="W41" s="74" t="s">
        <v>24</v>
      </c>
      <c r="X41" s="74" t="s">
        <v>24</v>
      </c>
      <c r="Y41" s="74" t="s">
        <v>24</v>
      </c>
      <c r="Z41" s="74" t="s">
        <v>24</v>
      </c>
      <c r="AA41" s="74" t="s">
        <v>24</v>
      </c>
      <c r="AB41" s="74" t="s">
        <v>24</v>
      </c>
      <c r="AC41" s="74" t="s">
        <v>24</v>
      </c>
      <c r="AD41" s="73" t="s">
        <v>24</v>
      </c>
      <c r="AE41" s="210" t="s">
        <v>24</v>
      </c>
      <c r="AF41" s="210" t="s">
        <v>24</v>
      </c>
      <c r="AH41" s="84">
        <v>1934</v>
      </c>
      <c r="AI41" s="73" t="s">
        <v>24</v>
      </c>
      <c r="AJ41" s="74" t="s">
        <v>24</v>
      </c>
      <c r="AK41" s="74" t="s">
        <v>24</v>
      </c>
      <c r="AL41" s="74" t="s">
        <v>24</v>
      </c>
      <c r="AM41" s="74" t="s">
        <v>24</v>
      </c>
      <c r="AN41" s="74" t="s">
        <v>24</v>
      </c>
      <c r="AO41" s="74" t="s">
        <v>24</v>
      </c>
      <c r="AP41" s="74" t="s">
        <v>24</v>
      </c>
      <c r="AQ41" s="74" t="s">
        <v>24</v>
      </c>
      <c r="AR41" s="74" t="s">
        <v>24</v>
      </c>
      <c r="AS41" s="74" t="s">
        <v>24</v>
      </c>
      <c r="AT41" s="73" t="s">
        <v>24</v>
      </c>
      <c r="AU41" s="210" t="s">
        <v>24</v>
      </c>
      <c r="AV41" s="210" t="s">
        <v>24</v>
      </c>
      <c r="AW41" s="74" t="s">
        <v>24</v>
      </c>
      <c r="AY41" s="84">
        <v>1934</v>
      </c>
    </row>
    <row r="42" spans="2:51">
      <c r="B42" s="84">
        <v>1935</v>
      </c>
      <c r="C42" s="73" t="s">
        <v>24</v>
      </c>
      <c r="D42" s="74" t="s">
        <v>24</v>
      </c>
      <c r="E42" s="74" t="s">
        <v>24</v>
      </c>
      <c r="F42" s="74" t="s">
        <v>24</v>
      </c>
      <c r="G42" s="74" t="s">
        <v>24</v>
      </c>
      <c r="H42" s="74" t="s">
        <v>24</v>
      </c>
      <c r="I42" s="74" t="s">
        <v>24</v>
      </c>
      <c r="J42" s="74" t="s">
        <v>24</v>
      </c>
      <c r="K42" s="74" t="s">
        <v>24</v>
      </c>
      <c r="L42" s="74" t="s">
        <v>24</v>
      </c>
      <c r="M42" s="74" t="s">
        <v>24</v>
      </c>
      <c r="N42" s="73" t="s">
        <v>24</v>
      </c>
      <c r="O42" s="210" t="s">
        <v>24</v>
      </c>
      <c r="P42" s="210" t="s">
        <v>24</v>
      </c>
      <c r="R42" s="84">
        <v>1935</v>
      </c>
      <c r="S42" s="73" t="s">
        <v>24</v>
      </c>
      <c r="T42" s="74" t="s">
        <v>24</v>
      </c>
      <c r="U42" s="74" t="s">
        <v>24</v>
      </c>
      <c r="V42" s="74" t="s">
        <v>24</v>
      </c>
      <c r="W42" s="74" t="s">
        <v>24</v>
      </c>
      <c r="X42" s="74" t="s">
        <v>24</v>
      </c>
      <c r="Y42" s="74" t="s">
        <v>24</v>
      </c>
      <c r="Z42" s="74" t="s">
        <v>24</v>
      </c>
      <c r="AA42" s="74" t="s">
        <v>24</v>
      </c>
      <c r="AB42" s="74" t="s">
        <v>24</v>
      </c>
      <c r="AC42" s="74" t="s">
        <v>24</v>
      </c>
      <c r="AD42" s="73" t="s">
        <v>24</v>
      </c>
      <c r="AE42" s="210" t="s">
        <v>24</v>
      </c>
      <c r="AF42" s="210" t="s">
        <v>24</v>
      </c>
      <c r="AH42" s="84">
        <v>1935</v>
      </c>
      <c r="AI42" s="73" t="s">
        <v>24</v>
      </c>
      <c r="AJ42" s="74" t="s">
        <v>24</v>
      </c>
      <c r="AK42" s="74" t="s">
        <v>24</v>
      </c>
      <c r="AL42" s="74" t="s">
        <v>24</v>
      </c>
      <c r="AM42" s="74" t="s">
        <v>24</v>
      </c>
      <c r="AN42" s="74" t="s">
        <v>24</v>
      </c>
      <c r="AO42" s="74" t="s">
        <v>24</v>
      </c>
      <c r="AP42" s="74" t="s">
        <v>24</v>
      </c>
      <c r="AQ42" s="74" t="s">
        <v>24</v>
      </c>
      <c r="AR42" s="74" t="s">
        <v>24</v>
      </c>
      <c r="AS42" s="74" t="s">
        <v>24</v>
      </c>
      <c r="AT42" s="73" t="s">
        <v>24</v>
      </c>
      <c r="AU42" s="210" t="s">
        <v>24</v>
      </c>
      <c r="AV42" s="210" t="s">
        <v>24</v>
      </c>
      <c r="AW42" s="74" t="s">
        <v>24</v>
      </c>
      <c r="AY42" s="84">
        <v>1935</v>
      </c>
    </row>
    <row r="43" spans="2:51">
      <c r="B43" s="84">
        <v>1936</v>
      </c>
      <c r="C43" s="73" t="s">
        <v>24</v>
      </c>
      <c r="D43" s="74" t="s">
        <v>24</v>
      </c>
      <c r="E43" s="74" t="s">
        <v>24</v>
      </c>
      <c r="F43" s="74" t="s">
        <v>24</v>
      </c>
      <c r="G43" s="74" t="s">
        <v>24</v>
      </c>
      <c r="H43" s="74" t="s">
        <v>24</v>
      </c>
      <c r="I43" s="74" t="s">
        <v>24</v>
      </c>
      <c r="J43" s="74" t="s">
        <v>24</v>
      </c>
      <c r="K43" s="74" t="s">
        <v>24</v>
      </c>
      <c r="L43" s="74" t="s">
        <v>24</v>
      </c>
      <c r="M43" s="74" t="s">
        <v>24</v>
      </c>
      <c r="N43" s="73" t="s">
        <v>24</v>
      </c>
      <c r="O43" s="210" t="s">
        <v>24</v>
      </c>
      <c r="P43" s="210" t="s">
        <v>24</v>
      </c>
      <c r="R43" s="84">
        <v>1936</v>
      </c>
      <c r="S43" s="73" t="s">
        <v>24</v>
      </c>
      <c r="T43" s="74" t="s">
        <v>24</v>
      </c>
      <c r="U43" s="74" t="s">
        <v>24</v>
      </c>
      <c r="V43" s="74" t="s">
        <v>24</v>
      </c>
      <c r="W43" s="74" t="s">
        <v>24</v>
      </c>
      <c r="X43" s="74" t="s">
        <v>24</v>
      </c>
      <c r="Y43" s="74" t="s">
        <v>24</v>
      </c>
      <c r="Z43" s="74" t="s">
        <v>24</v>
      </c>
      <c r="AA43" s="74" t="s">
        <v>24</v>
      </c>
      <c r="AB43" s="74" t="s">
        <v>24</v>
      </c>
      <c r="AC43" s="74" t="s">
        <v>24</v>
      </c>
      <c r="AD43" s="73" t="s">
        <v>24</v>
      </c>
      <c r="AE43" s="210" t="s">
        <v>24</v>
      </c>
      <c r="AF43" s="210" t="s">
        <v>24</v>
      </c>
      <c r="AH43" s="84">
        <v>1936</v>
      </c>
      <c r="AI43" s="73" t="s">
        <v>24</v>
      </c>
      <c r="AJ43" s="74" t="s">
        <v>24</v>
      </c>
      <c r="AK43" s="74" t="s">
        <v>24</v>
      </c>
      <c r="AL43" s="74" t="s">
        <v>24</v>
      </c>
      <c r="AM43" s="74" t="s">
        <v>24</v>
      </c>
      <c r="AN43" s="74" t="s">
        <v>24</v>
      </c>
      <c r="AO43" s="74" t="s">
        <v>24</v>
      </c>
      <c r="AP43" s="74" t="s">
        <v>24</v>
      </c>
      <c r="AQ43" s="74" t="s">
        <v>24</v>
      </c>
      <c r="AR43" s="74" t="s">
        <v>24</v>
      </c>
      <c r="AS43" s="74" t="s">
        <v>24</v>
      </c>
      <c r="AT43" s="73" t="s">
        <v>24</v>
      </c>
      <c r="AU43" s="210" t="s">
        <v>24</v>
      </c>
      <c r="AV43" s="210" t="s">
        <v>24</v>
      </c>
      <c r="AW43" s="74" t="s">
        <v>24</v>
      </c>
      <c r="AY43" s="84">
        <v>1936</v>
      </c>
    </row>
    <row r="44" spans="2:51">
      <c r="B44" s="84">
        <v>1937</v>
      </c>
      <c r="C44" s="73" t="s">
        <v>24</v>
      </c>
      <c r="D44" s="74" t="s">
        <v>24</v>
      </c>
      <c r="E44" s="74" t="s">
        <v>24</v>
      </c>
      <c r="F44" s="74" t="s">
        <v>24</v>
      </c>
      <c r="G44" s="74" t="s">
        <v>24</v>
      </c>
      <c r="H44" s="74" t="s">
        <v>24</v>
      </c>
      <c r="I44" s="74" t="s">
        <v>24</v>
      </c>
      <c r="J44" s="74" t="s">
        <v>24</v>
      </c>
      <c r="K44" s="74" t="s">
        <v>24</v>
      </c>
      <c r="L44" s="74" t="s">
        <v>24</v>
      </c>
      <c r="M44" s="74" t="s">
        <v>24</v>
      </c>
      <c r="N44" s="73" t="s">
        <v>24</v>
      </c>
      <c r="O44" s="210" t="s">
        <v>24</v>
      </c>
      <c r="P44" s="210" t="s">
        <v>24</v>
      </c>
      <c r="R44" s="84">
        <v>1937</v>
      </c>
      <c r="S44" s="73" t="s">
        <v>24</v>
      </c>
      <c r="T44" s="74" t="s">
        <v>24</v>
      </c>
      <c r="U44" s="74" t="s">
        <v>24</v>
      </c>
      <c r="V44" s="74" t="s">
        <v>24</v>
      </c>
      <c r="W44" s="74" t="s">
        <v>24</v>
      </c>
      <c r="X44" s="74" t="s">
        <v>24</v>
      </c>
      <c r="Y44" s="74" t="s">
        <v>24</v>
      </c>
      <c r="Z44" s="74" t="s">
        <v>24</v>
      </c>
      <c r="AA44" s="74" t="s">
        <v>24</v>
      </c>
      <c r="AB44" s="74" t="s">
        <v>24</v>
      </c>
      <c r="AC44" s="74" t="s">
        <v>24</v>
      </c>
      <c r="AD44" s="73" t="s">
        <v>24</v>
      </c>
      <c r="AE44" s="210" t="s">
        <v>24</v>
      </c>
      <c r="AF44" s="210" t="s">
        <v>24</v>
      </c>
      <c r="AH44" s="84">
        <v>1937</v>
      </c>
      <c r="AI44" s="73" t="s">
        <v>24</v>
      </c>
      <c r="AJ44" s="74" t="s">
        <v>24</v>
      </c>
      <c r="AK44" s="74" t="s">
        <v>24</v>
      </c>
      <c r="AL44" s="74" t="s">
        <v>24</v>
      </c>
      <c r="AM44" s="74" t="s">
        <v>24</v>
      </c>
      <c r="AN44" s="74" t="s">
        <v>24</v>
      </c>
      <c r="AO44" s="74" t="s">
        <v>24</v>
      </c>
      <c r="AP44" s="74" t="s">
        <v>24</v>
      </c>
      <c r="AQ44" s="74" t="s">
        <v>24</v>
      </c>
      <c r="AR44" s="74" t="s">
        <v>24</v>
      </c>
      <c r="AS44" s="74" t="s">
        <v>24</v>
      </c>
      <c r="AT44" s="73" t="s">
        <v>24</v>
      </c>
      <c r="AU44" s="210" t="s">
        <v>24</v>
      </c>
      <c r="AV44" s="210" t="s">
        <v>24</v>
      </c>
      <c r="AW44" s="74" t="s">
        <v>24</v>
      </c>
      <c r="AY44" s="84">
        <v>1937</v>
      </c>
    </row>
    <row r="45" spans="2:51">
      <c r="B45" s="84">
        <v>1938</v>
      </c>
      <c r="C45" s="73" t="s">
        <v>24</v>
      </c>
      <c r="D45" s="74" t="s">
        <v>24</v>
      </c>
      <c r="E45" s="74" t="s">
        <v>24</v>
      </c>
      <c r="F45" s="74" t="s">
        <v>24</v>
      </c>
      <c r="G45" s="74" t="s">
        <v>24</v>
      </c>
      <c r="H45" s="74" t="s">
        <v>24</v>
      </c>
      <c r="I45" s="74" t="s">
        <v>24</v>
      </c>
      <c r="J45" s="74" t="s">
        <v>24</v>
      </c>
      <c r="K45" s="74" t="s">
        <v>24</v>
      </c>
      <c r="L45" s="74" t="s">
        <v>24</v>
      </c>
      <c r="M45" s="74" t="s">
        <v>24</v>
      </c>
      <c r="N45" s="73" t="s">
        <v>24</v>
      </c>
      <c r="O45" s="210" t="s">
        <v>24</v>
      </c>
      <c r="P45" s="210" t="s">
        <v>24</v>
      </c>
      <c r="R45" s="84">
        <v>1938</v>
      </c>
      <c r="S45" s="73" t="s">
        <v>24</v>
      </c>
      <c r="T45" s="74" t="s">
        <v>24</v>
      </c>
      <c r="U45" s="74" t="s">
        <v>24</v>
      </c>
      <c r="V45" s="74" t="s">
        <v>24</v>
      </c>
      <c r="W45" s="74" t="s">
        <v>24</v>
      </c>
      <c r="X45" s="74" t="s">
        <v>24</v>
      </c>
      <c r="Y45" s="74" t="s">
        <v>24</v>
      </c>
      <c r="Z45" s="74" t="s">
        <v>24</v>
      </c>
      <c r="AA45" s="74" t="s">
        <v>24</v>
      </c>
      <c r="AB45" s="74" t="s">
        <v>24</v>
      </c>
      <c r="AC45" s="74" t="s">
        <v>24</v>
      </c>
      <c r="AD45" s="73" t="s">
        <v>24</v>
      </c>
      <c r="AE45" s="210" t="s">
        <v>24</v>
      </c>
      <c r="AF45" s="210" t="s">
        <v>24</v>
      </c>
      <c r="AH45" s="84">
        <v>1938</v>
      </c>
      <c r="AI45" s="73" t="s">
        <v>24</v>
      </c>
      <c r="AJ45" s="74" t="s">
        <v>24</v>
      </c>
      <c r="AK45" s="74" t="s">
        <v>24</v>
      </c>
      <c r="AL45" s="74" t="s">
        <v>24</v>
      </c>
      <c r="AM45" s="74" t="s">
        <v>24</v>
      </c>
      <c r="AN45" s="74" t="s">
        <v>24</v>
      </c>
      <c r="AO45" s="74" t="s">
        <v>24</v>
      </c>
      <c r="AP45" s="74" t="s">
        <v>24</v>
      </c>
      <c r="AQ45" s="74" t="s">
        <v>24</v>
      </c>
      <c r="AR45" s="74" t="s">
        <v>24</v>
      </c>
      <c r="AS45" s="74" t="s">
        <v>24</v>
      </c>
      <c r="AT45" s="73" t="s">
        <v>24</v>
      </c>
      <c r="AU45" s="210" t="s">
        <v>24</v>
      </c>
      <c r="AV45" s="210" t="s">
        <v>24</v>
      </c>
      <c r="AW45" s="74" t="s">
        <v>24</v>
      </c>
      <c r="AY45" s="84">
        <v>1938</v>
      </c>
    </row>
    <row r="46" spans="2:51">
      <c r="B46" s="84">
        <v>1939</v>
      </c>
      <c r="C46" s="73" t="s">
        <v>24</v>
      </c>
      <c r="D46" s="74" t="s">
        <v>24</v>
      </c>
      <c r="E46" s="74" t="s">
        <v>24</v>
      </c>
      <c r="F46" s="74" t="s">
        <v>24</v>
      </c>
      <c r="G46" s="74" t="s">
        <v>24</v>
      </c>
      <c r="H46" s="74" t="s">
        <v>24</v>
      </c>
      <c r="I46" s="74" t="s">
        <v>24</v>
      </c>
      <c r="J46" s="74" t="s">
        <v>24</v>
      </c>
      <c r="K46" s="74" t="s">
        <v>24</v>
      </c>
      <c r="L46" s="74" t="s">
        <v>24</v>
      </c>
      <c r="M46" s="74" t="s">
        <v>24</v>
      </c>
      <c r="N46" s="73" t="s">
        <v>24</v>
      </c>
      <c r="O46" s="210" t="s">
        <v>24</v>
      </c>
      <c r="P46" s="210" t="s">
        <v>24</v>
      </c>
      <c r="R46" s="84">
        <v>1939</v>
      </c>
      <c r="S46" s="73" t="s">
        <v>24</v>
      </c>
      <c r="T46" s="74" t="s">
        <v>24</v>
      </c>
      <c r="U46" s="74" t="s">
        <v>24</v>
      </c>
      <c r="V46" s="74" t="s">
        <v>24</v>
      </c>
      <c r="W46" s="74" t="s">
        <v>24</v>
      </c>
      <c r="X46" s="74" t="s">
        <v>24</v>
      </c>
      <c r="Y46" s="74" t="s">
        <v>24</v>
      </c>
      <c r="Z46" s="74" t="s">
        <v>24</v>
      </c>
      <c r="AA46" s="74" t="s">
        <v>24</v>
      </c>
      <c r="AB46" s="74" t="s">
        <v>24</v>
      </c>
      <c r="AC46" s="74" t="s">
        <v>24</v>
      </c>
      <c r="AD46" s="73" t="s">
        <v>24</v>
      </c>
      <c r="AE46" s="210" t="s">
        <v>24</v>
      </c>
      <c r="AF46" s="210" t="s">
        <v>24</v>
      </c>
      <c r="AH46" s="84">
        <v>1939</v>
      </c>
      <c r="AI46" s="73" t="s">
        <v>24</v>
      </c>
      <c r="AJ46" s="74" t="s">
        <v>24</v>
      </c>
      <c r="AK46" s="74" t="s">
        <v>24</v>
      </c>
      <c r="AL46" s="74" t="s">
        <v>24</v>
      </c>
      <c r="AM46" s="74" t="s">
        <v>24</v>
      </c>
      <c r="AN46" s="74" t="s">
        <v>24</v>
      </c>
      <c r="AO46" s="74" t="s">
        <v>24</v>
      </c>
      <c r="AP46" s="74" t="s">
        <v>24</v>
      </c>
      <c r="AQ46" s="74" t="s">
        <v>24</v>
      </c>
      <c r="AR46" s="74" t="s">
        <v>24</v>
      </c>
      <c r="AS46" s="74" t="s">
        <v>24</v>
      </c>
      <c r="AT46" s="73" t="s">
        <v>24</v>
      </c>
      <c r="AU46" s="210" t="s">
        <v>24</v>
      </c>
      <c r="AV46" s="210" t="s">
        <v>24</v>
      </c>
      <c r="AW46" s="74" t="s">
        <v>24</v>
      </c>
      <c r="AY46" s="84">
        <v>1939</v>
      </c>
    </row>
    <row r="47" spans="2:51">
      <c r="B47" s="85">
        <v>1940</v>
      </c>
      <c r="C47" s="73" t="s">
        <v>24</v>
      </c>
      <c r="D47" s="74" t="s">
        <v>24</v>
      </c>
      <c r="E47" s="74" t="s">
        <v>24</v>
      </c>
      <c r="F47" s="74" t="s">
        <v>24</v>
      </c>
      <c r="G47" s="74" t="s">
        <v>24</v>
      </c>
      <c r="H47" s="74" t="s">
        <v>24</v>
      </c>
      <c r="I47" s="74" t="s">
        <v>24</v>
      </c>
      <c r="J47" s="74" t="s">
        <v>24</v>
      </c>
      <c r="K47" s="74" t="s">
        <v>24</v>
      </c>
      <c r="L47" s="74" t="s">
        <v>24</v>
      </c>
      <c r="M47" s="74" t="s">
        <v>24</v>
      </c>
      <c r="N47" s="73" t="s">
        <v>24</v>
      </c>
      <c r="O47" s="210" t="s">
        <v>24</v>
      </c>
      <c r="P47" s="210" t="s">
        <v>24</v>
      </c>
      <c r="R47" s="85">
        <v>1940</v>
      </c>
      <c r="S47" s="73" t="s">
        <v>24</v>
      </c>
      <c r="T47" s="74" t="s">
        <v>24</v>
      </c>
      <c r="U47" s="74" t="s">
        <v>24</v>
      </c>
      <c r="V47" s="74" t="s">
        <v>24</v>
      </c>
      <c r="W47" s="74" t="s">
        <v>24</v>
      </c>
      <c r="X47" s="74" t="s">
        <v>24</v>
      </c>
      <c r="Y47" s="74" t="s">
        <v>24</v>
      </c>
      <c r="Z47" s="74" t="s">
        <v>24</v>
      </c>
      <c r="AA47" s="74" t="s">
        <v>24</v>
      </c>
      <c r="AB47" s="74" t="s">
        <v>24</v>
      </c>
      <c r="AC47" s="74" t="s">
        <v>24</v>
      </c>
      <c r="AD47" s="73" t="s">
        <v>24</v>
      </c>
      <c r="AE47" s="210" t="s">
        <v>24</v>
      </c>
      <c r="AF47" s="210" t="s">
        <v>24</v>
      </c>
      <c r="AH47" s="85">
        <v>1940</v>
      </c>
      <c r="AI47" s="73" t="s">
        <v>24</v>
      </c>
      <c r="AJ47" s="74" t="s">
        <v>24</v>
      </c>
      <c r="AK47" s="74" t="s">
        <v>24</v>
      </c>
      <c r="AL47" s="74" t="s">
        <v>24</v>
      </c>
      <c r="AM47" s="74" t="s">
        <v>24</v>
      </c>
      <c r="AN47" s="74" t="s">
        <v>24</v>
      </c>
      <c r="AO47" s="74" t="s">
        <v>24</v>
      </c>
      <c r="AP47" s="74" t="s">
        <v>24</v>
      </c>
      <c r="AQ47" s="74" t="s">
        <v>24</v>
      </c>
      <c r="AR47" s="74" t="s">
        <v>24</v>
      </c>
      <c r="AS47" s="74" t="s">
        <v>24</v>
      </c>
      <c r="AT47" s="73" t="s">
        <v>24</v>
      </c>
      <c r="AU47" s="210" t="s">
        <v>24</v>
      </c>
      <c r="AV47" s="210" t="s">
        <v>24</v>
      </c>
      <c r="AW47" s="74" t="s">
        <v>24</v>
      </c>
      <c r="AY47" s="85">
        <v>1940</v>
      </c>
    </row>
    <row r="48" spans="2:51">
      <c r="B48" s="85">
        <v>1941</v>
      </c>
      <c r="C48" s="73" t="s">
        <v>24</v>
      </c>
      <c r="D48" s="74" t="s">
        <v>24</v>
      </c>
      <c r="E48" s="74" t="s">
        <v>24</v>
      </c>
      <c r="F48" s="74" t="s">
        <v>24</v>
      </c>
      <c r="G48" s="74" t="s">
        <v>24</v>
      </c>
      <c r="H48" s="74" t="s">
        <v>24</v>
      </c>
      <c r="I48" s="74" t="s">
        <v>24</v>
      </c>
      <c r="J48" s="74" t="s">
        <v>24</v>
      </c>
      <c r="K48" s="74" t="s">
        <v>24</v>
      </c>
      <c r="L48" s="74" t="s">
        <v>24</v>
      </c>
      <c r="M48" s="74" t="s">
        <v>24</v>
      </c>
      <c r="N48" s="73" t="s">
        <v>24</v>
      </c>
      <c r="O48" s="210" t="s">
        <v>24</v>
      </c>
      <c r="P48" s="210" t="s">
        <v>24</v>
      </c>
      <c r="R48" s="85">
        <v>1941</v>
      </c>
      <c r="S48" s="73" t="s">
        <v>24</v>
      </c>
      <c r="T48" s="74" t="s">
        <v>24</v>
      </c>
      <c r="U48" s="74" t="s">
        <v>24</v>
      </c>
      <c r="V48" s="74" t="s">
        <v>24</v>
      </c>
      <c r="W48" s="74" t="s">
        <v>24</v>
      </c>
      <c r="X48" s="74" t="s">
        <v>24</v>
      </c>
      <c r="Y48" s="74" t="s">
        <v>24</v>
      </c>
      <c r="Z48" s="74" t="s">
        <v>24</v>
      </c>
      <c r="AA48" s="74" t="s">
        <v>24</v>
      </c>
      <c r="AB48" s="74" t="s">
        <v>24</v>
      </c>
      <c r="AC48" s="74" t="s">
        <v>24</v>
      </c>
      <c r="AD48" s="73" t="s">
        <v>24</v>
      </c>
      <c r="AE48" s="210" t="s">
        <v>24</v>
      </c>
      <c r="AF48" s="210" t="s">
        <v>24</v>
      </c>
      <c r="AH48" s="85">
        <v>1941</v>
      </c>
      <c r="AI48" s="73" t="s">
        <v>24</v>
      </c>
      <c r="AJ48" s="74" t="s">
        <v>24</v>
      </c>
      <c r="AK48" s="74" t="s">
        <v>24</v>
      </c>
      <c r="AL48" s="74" t="s">
        <v>24</v>
      </c>
      <c r="AM48" s="74" t="s">
        <v>24</v>
      </c>
      <c r="AN48" s="74" t="s">
        <v>24</v>
      </c>
      <c r="AO48" s="74" t="s">
        <v>24</v>
      </c>
      <c r="AP48" s="74" t="s">
        <v>24</v>
      </c>
      <c r="AQ48" s="74" t="s">
        <v>24</v>
      </c>
      <c r="AR48" s="74" t="s">
        <v>24</v>
      </c>
      <c r="AS48" s="74" t="s">
        <v>24</v>
      </c>
      <c r="AT48" s="73" t="s">
        <v>24</v>
      </c>
      <c r="AU48" s="210" t="s">
        <v>24</v>
      </c>
      <c r="AV48" s="210" t="s">
        <v>24</v>
      </c>
      <c r="AW48" s="74" t="s">
        <v>24</v>
      </c>
      <c r="AY48" s="85">
        <v>1941</v>
      </c>
    </row>
    <row r="49" spans="2:51">
      <c r="B49" s="85">
        <v>1942</v>
      </c>
      <c r="C49" s="73" t="s">
        <v>24</v>
      </c>
      <c r="D49" s="74" t="s">
        <v>24</v>
      </c>
      <c r="E49" s="74" t="s">
        <v>24</v>
      </c>
      <c r="F49" s="74" t="s">
        <v>24</v>
      </c>
      <c r="G49" s="74" t="s">
        <v>24</v>
      </c>
      <c r="H49" s="74" t="s">
        <v>24</v>
      </c>
      <c r="I49" s="74" t="s">
        <v>24</v>
      </c>
      <c r="J49" s="74" t="s">
        <v>24</v>
      </c>
      <c r="K49" s="74" t="s">
        <v>24</v>
      </c>
      <c r="L49" s="74" t="s">
        <v>24</v>
      </c>
      <c r="M49" s="74" t="s">
        <v>24</v>
      </c>
      <c r="N49" s="73" t="s">
        <v>24</v>
      </c>
      <c r="O49" s="210" t="s">
        <v>24</v>
      </c>
      <c r="P49" s="210" t="s">
        <v>24</v>
      </c>
      <c r="R49" s="85">
        <v>1942</v>
      </c>
      <c r="S49" s="73" t="s">
        <v>24</v>
      </c>
      <c r="T49" s="74" t="s">
        <v>24</v>
      </c>
      <c r="U49" s="74" t="s">
        <v>24</v>
      </c>
      <c r="V49" s="74" t="s">
        <v>24</v>
      </c>
      <c r="W49" s="74" t="s">
        <v>24</v>
      </c>
      <c r="X49" s="74" t="s">
        <v>24</v>
      </c>
      <c r="Y49" s="74" t="s">
        <v>24</v>
      </c>
      <c r="Z49" s="74" t="s">
        <v>24</v>
      </c>
      <c r="AA49" s="74" t="s">
        <v>24</v>
      </c>
      <c r="AB49" s="74" t="s">
        <v>24</v>
      </c>
      <c r="AC49" s="74" t="s">
        <v>24</v>
      </c>
      <c r="AD49" s="73" t="s">
        <v>24</v>
      </c>
      <c r="AE49" s="210" t="s">
        <v>24</v>
      </c>
      <c r="AF49" s="210" t="s">
        <v>24</v>
      </c>
      <c r="AH49" s="85">
        <v>1942</v>
      </c>
      <c r="AI49" s="73" t="s">
        <v>24</v>
      </c>
      <c r="AJ49" s="74" t="s">
        <v>24</v>
      </c>
      <c r="AK49" s="74" t="s">
        <v>24</v>
      </c>
      <c r="AL49" s="74" t="s">
        <v>24</v>
      </c>
      <c r="AM49" s="74" t="s">
        <v>24</v>
      </c>
      <c r="AN49" s="74" t="s">
        <v>24</v>
      </c>
      <c r="AO49" s="74" t="s">
        <v>24</v>
      </c>
      <c r="AP49" s="74" t="s">
        <v>24</v>
      </c>
      <c r="AQ49" s="74" t="s">
        <v>24</v>
      </c>
      <c r="AR49" s="74" t="s">
        <v>24</v>
      </c>
      <c r="AS49" s="74" t="s">
        <v>24</v>
      </c>
      <c r="AT49" s="73" t="s">
        <v>24</v>
      </c>
      <c r="AU49" s="210" t="s">
        <v>24</v>
      </c>
      <c r="AV49" s="210" t="s">
        <v>24</v>
      </c>
      <c r="AW49" s="74" t="s">
        <v>24</v>
      </c>
      <c r="AY49" s="85">
        <v>1942</v>
      </c>
    </row>
    <row r="50" spans="2:51">
      <c r="B50" s="85">
        <v>1943</v>
      </c>
      <c r="C50" s="73" t="s">
        <v>24</v>
      </c>
      <c r="D50" s="74" t="s">
        <v>24</v>
      </c>
      <c r="E50" s="74" t="s">
        <v>24</v>
      </c>
      <c r="F50" s="74" t="s">
        <v>24</v>
      </c>
      <c r="G50" s="74" t="s">
        <v>24</v>
      </c>
      <c r="H50" s="74" t="s">
        <v>24</v>
      </c>
      <c r="I50" s="74" t="s">
        <v>24</v>
      </c>
      <c r="J50" s="74" t="s">
        <v>24</v>
      </c>
      <c r="K50" s="74" t="s">
        <v>24</v>
      </c>
      <c r="L50" s="74" t="s">
        <v>24</v>
      </c>
      <c r="M50" s="74" t="s">
        <v>24</v>
      </c>
      <c r="N50" s="73" t="s">
        <v>24</v>
      </c>
      <c r="O50" s="210" t="s">
        <v>24</v>
      </c>
      <c r="P50" s="210" t="s">
        <v>24</v>
      </c>
      <c r="R50" s="85">
        <v>1943</v>
      </c>
      <c r="S50" s="73" t="s">
        <v>24</v>
      </c>
      <c r="T50" s="74" t="s">
        <v>24</v>
      </c>
      <c r="U50" s="74" t="s">
        <v>24</v>
      </c>
      <c r="V50" s="74" t="s">
        <v>24</v>
      </c>
      <c r="W50" s="74" t="s">
        <v>24</v>
      </c>
      <c r="X50" s="74" t="s">
        <v>24</v>
      </c>
      <c r="Y50" s="74" t="s">
        <v>24</v>
      </c>
      <c r="Z50" s="74" t="s">
        <v>24</v>
      </c>
      <c r="AA50" s="74" t="s">
        <v>24</v>
      </c>
      <c r="AB50" s="74" t="s">
        <v>24</v>
      </c>
      <c r="AC50" s="74" t="s">
        <v>24</v>
      </c>
      <c r="AD50" s="73" t="s">
        <v>24</v>
      </c>
      <c r="AE50" s="210" t="s">
        <v>24</v>
      </c>
      <c r="AF50" s="210" t="s">
        <v>24</v>
      </c>
      <c r="AH50" s="85">
        <v>1943</v>
      </c>
      <c r="AI50" s="73" t="s">
        <v>24</v>
      </c>
      <c r="AJ50" s="74" t="s">
        <v>24</v>
      </c>
      <c r="AK50" s="74" t="s">
        <v>24</v>
      </c>
      <c r="AL50" s="74" t="s">
        <v>24</v>
      </c>
      <c r="AM50" s="74" t="s">
        <v>24</v>
      </c>
      <c r="AN50" s="74" t="s">
        <v>24</v>
      </c>
      <c r="AO50" s="74" t="s">
        <v>24</v>
      </c>
      <c r="AP50" s="74" t="s">
        <v>24</v>
      </c>
      <c r="AQ50" s="74" t="s">
        <v>24</v>
      </c>
      <c r="AR50" s="74" t="s">
        <v>24</v>
      </c>
      <c r="AS50" s="74" t="s">
        <v>24</v>
      </c>
      <c r="AT50" s="73" t="s">
        <v>24</v>
      </c>
      <c r="AU50" s="210" t="s">
        <v>24</v>
      </c>
      <c r="AV50" s="210" t="s">
        <v>24</v>
      </c>
      <c r="AW50" s="74" t="s">
        <v>24</v>
      </c>
      <c r="AY50" s="85">
        <v>1943</v>
      </c>
    </row>
    <row r="51" spans="2:51">
      <c r="B51" s="85">
        <v>1944</v>
      </c>
      <c r="C51" s="73" t="s">
        <v>24</v>
      </c>
      <c r="D51" s="74" t="s">
        <v>24</v>
      </c>
      <c r="E51" s="74" t="s">
        <v>24</v>
      </c>
      <c r="F51" s="74" t="s">
        <v>24</v>
      </c>
      <c r="G51" s="74" t="s">
        <v>24</v>
      </c>
      <c r="H51" s="74" t="s">
        <v>24</v>
      </c>
      <c r="I51" s="74" t="s">
        <v>24</v>
      </c>
      <c r="J51" s="74" t="s">
        <v>24</v>
      </c>
      <c r="K51" s="74" t="s">
        <v>24</v>
      </c>
      <c r="L51" s="74" t="s">
        <v>24</v>
      </c>
      <c r="M51" s="74" t="s">
        <v>24</v>
      </c>
      <c r="N51" s="73" t="s">
        <v>24</v>
      </c>
      <c r="O51" s="210" t="s">
        <v>24</v>
      </c>
      <c r="P51" s="210" t="s">
        <v>24</v>
      </c>
      <c r="R51" s="85">
        <v>1944</v>
      </c>
      <c r="S51" s="73" t="s">
        <v>24</v>
      </c>
      <c r="T51" s="74" t="s">
        <v>24</v>
      </c>
      <c r="U51" s="74" t="s">
        <v>24</v>
      </c>
      <c r="V51" s="74" t="s">
        <v>24</v>
      </c>
      <c r="W51" s="74" t="s">
        <v>24</v>
      </c>
      <c r="X51" s="74" t="s">
        <v>24</v>
      </c>
      <c r="Y51" s="74" t="s">
        <v>24</v>
      </c>
      <c r="Z51" s="74" t="s">
        <v>24</v>
      </c>
      <c r="AA51" s="74" t="s">
        <v>24</v>
      </c>
      <c r="AB51" s="74" t="s">
        <v>24</v>
      </c>
      <c r="AC51" s="74" t="s">
        <v>24</v>
      </c>
      <c r="AD51" s="73" t="s">
        <v>24</v>
      </c>
      <c r="AE51" s="210" t="s">
        <v>24</v>
      </c>
      <c r="AF51" s="210" t="s">
        <v>24</v>
      </c>
      <c r="AH51" s="85">
        <v>1944</v>
      </c>
      <c r="AI51" s="73" t="s">
        <v>24</v>
      </c>
      <c r="AJ51" s="74" t="s">
        <v>24</v>
      </c>
      <c r="AK51" s="74" t="s">
        <v>24</v>
      </c>
      <c r="AL51" s="74" t="s">
        <v>24</v>
      </c>
      <c r="AM51" s="74" t="s">
        <v>24</v>
      </c>
      <c r="AN51" s="74" t="s">
        <v>24</v>
      </c>
      <c r="AO51" s="74" t="s">
        <v>24</v>
      </c>
      <c r="AP51" s="74" t="s">
        <v>24</v>
      </c>
      <c r="AQ51" s="74" t="s">
        <v>24</v>
      </c>
      <c r="AR51" s="74" t="s">
        <v>24</v>
      </c>
      <c r="AS51" s="74" t="s">
        <v>24</v>
      </c>
      <c r="AT51" s="73" t="s">
        <v>24</v>
      </c>
      <c r="AU51" s="210" t="s">
        <v>24</v>
      </c>
      <c r="AV51" s="210" t="s">
        <v>24</v>
      </c>
      <c r="AW51" s="74" t="s">
        <v>24</v>
      </c>
      <c r="AY51" s="85">
        <v>1944</v>
      </c>
    </row>
    <row r="52" spans="2:51">
      <c r="B52" s="85">
        <v>1945</v>
      </c>
      <c r="C52" s="73" t="s">
        <v>24</v>
      </c>
      <c r="D52" s="74" t="s">
        <v>24</v>
      </c>
      <c r="E52" s="74" t="s">
        <v>24</v>
      </c>
      <c r="F52" s="74" t="s">
        <v>24</v>
      </c>
      <c r="G52" s="74" t="s">
        <v>24</v>
      </c>
      <c r="H52" s="74" t="s">
        <v>24</v>
      </c>
      <c r="I52" s="74" t="s">
        <v>24</v>
      </c>
      <c r="J52" s="74" t="s">
        <v>24</v>
      </c>
      <c r="K52" s="74" t="s">
        <v>24</v>
      </c>
      <c r="L52" s="74" t="s">
        <v>24</v>
      </c>
      <c r="M52" s="74" t="s">
        <v>24</v>
      </c>
      <c r="N52" s="73" t="s">
        <v>24</v>
      </c>
      <c r="O52" s="210" t="s">
        <v>24</v>
      </c>
      <c r="P52" s="210" t="s">
        <v>24</v>
      </c>
      <c r="R52" s="85">
        <v>1945</v>
      </c>
      <c r="S52" s="73" t="s">
        <v>24</v>
      </c>
      <c r="T52" s="74" t="s">
        <v>24</v>
      </c>
      <c r="U52" s="74" t="s">
        <v>24</v>
      </c>
      <c r="V52" s="74" t="s">
        <v>24</v>
      </c>
      <c r="W52" s="74" t="s">
        <v>24</v>
      </c>
      <c r="X52" s="74" t="s">
        <v>24</v>
      </c>
      <c r="Y52" s="74" t="s">
        <v>24</v>
      </c>
      <c r="Z52" s="74" t="s">
        <v>24</v>
      </c>
      <c r="AA52" s="74" t="s">
        <v>24</v>
      </c>
      <c r="AB52" s="74" t="s">
        <v>24</v>
      </c>
      <c r="AC52" s="74" t="s">
        <v>24</v>
      </c>
      <c r="AD52" s="73" t="s">
        <v>24</v>
      </c>
      <c r="AE52" s="210" t="s">
        <v>24</v>
      </c>
      <c r="AF52" s="210" t="s">
        <v>24</v>
      </c>
      <c r="AH52" s="85">
        <v>1945</v>
      </c>
      <c r="AI52" s="73" t="s">
        <v>24</v>
      </c>
      <c r="AJ52" s="74" t="s">
        <v>24</v>
      </c>
      <c r="AK52" s="74" t="s">
        <v>24</v>
      </c>
      <c r="AL52" s="74" t="s">
        <v>24</v>
      </c>
      <c r="AM52" s="74" t="s">
        <v>24</v>
      </c>
      <c r="AN52" s="74" t="s">
        <v>24</v>
      </c>
      <c r="AO52" s="74" t="s">
        <v>24</v>
      </c>
      <c r="AP52" s="74" t="s">
        <v>24</v>
      </c>
      <c r="AQ52" s="74" t="s">
        <v>24</v>
      </c>
      <c r="AR52" s="74" t="s">
        <v>24</v>
      </c>
      <c r="AS52" s="74" t="s">
        <v>24</v>
      </c>
      <c r="AT52" s="73" t="s">
        <v>24</v>
      </c>
      <c r="AU52" s="210" t="s">
        <v>24</v>
      </c>
      <c r="AV52" s="210" t="s">
        <v>24</v>
      </c>
      <c r="AW52" s="74" t="s">
        <v>24</v>
      </c>
      <c r="AY52" s="85">
        <v>1945</v>
      </c>
    </row>
    <row r="53" spans="2:51">
      <c r="B53" s="85">
        <v>1946</v>
      </c>
      <c r="C53" s="73" t="s">
        <v>24</v>
      </c>
      <c r="D53" s="74" t="s">
        <v>24</v>
      </c>
      <c r="E53" s="74" t="s">
        <v>24</v>
      </c>
      <c r="F53" s="74" t="s">
        <v>24</v>
      </c>
      <c r="G53" s="74" t="s">
        <v>24</v>
      </c>
      <c r="H53" s="74" t="s">
        <v>24</v>
      </c>
      <c r="I53" s="74" t="s">
        <v>24</v>
      </c>
      <c r="J53" s="74" t="s">
        <v>24</v>
      </c>
      <c r="K53" s="74" t="s">
        <v>24</v>
      </c>
      <c r="L53" s="74" t="s">
        <v>24</v>
      </c>
      <c r="M53" s="74" t="s">
        <v>24</v>
      </c>
      <c r="N53" s="73" t="s">
        <v>24</v>
      </c>
      <c r="O53" s="210" t="s">
        <v>24</v>
      </c>
      <c r="P53" s="210" t="s">
        <v>24</v>
      </c>
      <c r="R53" s="85">
        <v>1946</v>
      </c>
      <c r="S53" s="73" t="s">
        <v>24</v>
      </c>
      <c r="T53" s="74" t="s">
        <v>24</v>
      </c>
      <c r="U53" s="74" t="s">
        <v>24</v>
      </c>
      <c r="V53" s="74" t="s">
        <v>24</v>
      </c>
      <c r="W53" s="74" t="s">
        <v>24</v>
      </c>
      <c r="X53" s="74" t="s">
        <v>24</v>
      </c>
      <c r="Y53" s="74" t="s">
        <v>24</v>
      </c>
      <c r="Z53" s="74" t="s">
        <v>24</v>
      </c>
      <c r="AA53" s="74" t="s">
        <v>24</v>
      </c>
      <c r="AB53" s="74" t="s">
        <v>24</v>
      </c>
      <c r="AC53" s="74" t="s">
        <v>24</v>
      </c>
      <c r="AD53" s="73" t="s">
        <v>24</v>
      </c>
      <c r="AE53" s="210" t="s">
        <v>24</v>
      </c>
      <c r="AF53" s="210" t="s">
        <v>24</v>
      </c>
      <c r="AH53" s="85">
        <v>1946</v>
      </c>
      <c r="AI53" s="73" t="s">
        <v>24</v>
      </c>
      <c r="AJ53" s="74" t="s">
        <v>24</v>
      </c>
      <c r="AK53" s="74" t="s">
        <v>24</v>
      </c>
      <c r="AL53" s="74" t="s">
        <v>24</v>
      </c>
      <c r="AM53" s="74" t="s">
        <v>24</v>
      </c>
      <c r="AN53" s="74" t="s">
        <v>24</v>
      </c>
      <c r="AO53" s="74" t="s">
        <v>24</v>
      </c>
      <c r="AP53" s="74" t="s">
        <v>24</v>
      </c>
      <c r="AQ53" s="74" t="s">
        <v>24</v>
      </c>
      <c r="AR53" s="74" t="s">
        <v>24</v>
      </c>
      <c r="AS53" s="74" t="s">
        <v>24</v>
      </c>
      <c r="AT53" s="73" t="s">
        <v>24</v>
      </c>
      <c r="AU53" s="210" t="s">
        <v>24</v>
      </c>
      <c r="AV53" s="210" t="s">
        <v>24</v>
      </c>
      <c r="AW53" s="74" t="s">
        <v>24</v>
      </c>
      <c r="AY53" s="85">
        <v>1946</v>
      </c>
    </row>
    <row r="54" spans="2:51">
      <c r="B54" s="85">
        <v>1947</v>
      </c>
      <c r="C54" s="73" t="s">
        <v>24</v>
      </c>
      <c r="D54" s="74" t="s">
        <v>24</v>
      </c>
      <c r="E54" s="74" t="s">
        <v>24</v>
      </c>
      <c r="F54" s="74" t="s">
        <v>24</v>
      </c>
      <c r="G54" s="74" t="s">
        <v>24</v>
      </c>
      <c r="H54" s="74" t="s">
        <v>24</v>
      </c>
      <c r="I54" s="74" t="s">
        <v>24</v>
      </c>
      <c r="J54" s="74" t="s">
        <v>24</v>
      </c>
      <c r="K54" s="74" t="s">
        <v>24</v>
      </c>
      <c r="L54" s="74" t="s">
        <v>24</v>
      </c>
      <c r="M54" s="74" t="s">
        <v>24</v>
      </c>
      <c r="N54" s="73" t="s">
        <v>24</v>
      </c>
      <c r="O54" s="210" t="s">
        <v>24</v>
      </c>
      <c r="P54" s="210" t="s">
        <v>24</v>
      </c>
      <c r="R54" s="85">
        <v>1947</v>
      </c>
      <c r="S54" s="73" t="s">
        <v>24</v>
      </c>
      <c r="T54" s="74" t="s">
        <v>24</v>
      </c>
      <c r="U54" s="74" t="s">
        <v>24</v>
      </c>
      <c r="V54" s="74" t="s">
        <v>24</v>
      </c>
      <c r="W54" s="74" t="s">
        <v>24</v>
      </c>
      <c r="X54" s="74" t="s">
        <v>24</v>
      </c>
      <c r="Y54" s="74" t="s">
        <v>24</v>
      </c>
      <c r="Z54" s="74" t="s">
        <v>24</v>
      </c>
      <c r="AA54" s="74" t="s">
        <v>24</v>
      </c>
      <c r="AB54" s="74" t="s">
        <v>24</v>
      </c>
      <c r="AC54" s="74" t="s">
        <v>24</v>
      </c>
      <c r="AD54" s="73" t="s">
        <v>24</v>
      </c>
      <c r="AE54" s="210" t="s">
        <v>24</v>
      </c>
      <c r="AF54" s="210" t="s">
        <v>24</v>
      </c>
      <c r="AH54" s="85">
        <v>1947</v>
      </c>
      <c r="AI54" s="73" t="s">
        <v>24</v>
      </c>
      <c r="AJ54" s="74" t="s">
        <v>24</v>
      </c>
      <c r="AK54" s="74" t="s">
        <v>24</v>
      </c>
      <c r="AL54" s="74" t="s">
        <v>24</v>
      </c>
      <c r="AM54" s="74" t="s">
        <v>24</v>
      </c>
      <c r="AN54" s="74" t="s">
        <v>24</v>
      </c>
      <c r="AO54" s="74" t="s">
        <v>24</v>
      </c>
      <c r="AP54" s="74" t="s">
        <v>24</v>
      </c>
      <c r="AQ54" s="74" t="s">
        <v>24</v>
      </c>
      <c r="AR54" s="74" t="s">
        <v>24</v>
      </c>
      <c r="AS54" s="74" t="s">
        <v>24</v>
      </c>
      <c r="AT54" s="73" t="s">
        <v>24</v>
      </c>
      <c r="AU54" s="210" t="s">
        <v>24</v>
      </c>
      <c r="AV54" s="210" t="s">
        <v>24</v>
      </c>
      <c r="AW54" s="74" t="s">
        <v>24</v>
      </c>
      <c r="AY54" s="85">
        <v>1947</v>
      </c>
    </row>
    <row r="55" spans="2:51">
      <c r="B55" s="85">
        <v>1948</v>
      </c>
      <c r="C55" s="73" t="s">
        <v>24</v>
      </c>
      <c r="D55" s="74" t="s">
        <v>24</v>
      </c>
      <c r="E55" s="74" t="s">
        <v>24</v>
      </c>
      <c r="F55" s="74" t="s">
        <v>24</v>
      </c>
      <c r="G55" s="74" t="s">
        <v>24</v>
      </c>
      <c r="H55" s="74" t="s">
        <v>24</v>
      </c>
      <c r="I55" s="74" t="s">
        <v>24</v>
      </c>
      <c r="J55" s="74" t="s">
        <v>24</v>
      </c>
      <c r="K55" s="74" t="s">
        <v>24</v>
      </c>
      <c r="L55" s="74" t="s">
        <v>24</v>
      </c>
      <c r="M55" s="74" t="s">
        <v>24</v>
      </c>
      <c r="N55" s="73" t="s">
        <v>24</v>
      </c>
      <c r="O55" s="210" t="s">
        <v>24</v>
      </c>
      <c r="P55" s="210" t="s">
        <v>24</v>
      </c>
      <c r="R55" s="85">
        <v>1948</v>
      </c>
      <c r="S55" s="73" t="s">
        <v>24</v>
      </c>
      <c r="T55" s="74" t="s">
        <v>24</v>
      </c>
      <c r="U55" s="74" t="s">
        <v>24</v>
      </c>
      <c r="V55" s="74" t="s">
        <v>24</v>
      </c>
      <c r="W55" s="74" t="s">
        <v>24</v>
      </c>
      <c r="X55" s="74" t="s">
        <v>24</v>
      </c>
      <c r="Y55" s="74" t="s">
        <v>24</v>
      </c>
      <c r="Z55" s="74" t="s">
        <v>24</v>
      </c>
      <c r="AA55" s="74" t="s">
        <v>24</v>
      </c>
      <c r="AB55" s="74" t="s">
        <v>24</v>
      </c>
      <c r="AC55" s="74" t="s">
        <v>24</v>
      </c>
      <c r="AD55" s="73" t="s">
        <v>24</v>
      </c>
      <c r="AE55" s="210" t="s">
        <v>24</v>
      </c>
      <c r="AF55" s="210" t="s">
        <v>24</v>
      </c>
      <c r="AH55" s="85">
        <v>1948</v>
      </c>
      <c r="AI55" s="73" t="s">
        <v>24</v>
      </c>
      <c r="AJ55" s="74" t="s">
        <v>24</v>
      </c>
      <c r="AK55" s="74" t="s">
        <v>24</v>
      </c>
      <c r="AL55" s="74" t="s">
        <v>24</v>
      </c>
      <c r="AM55" s="74" t="s">
        <v>24</v>
      </c>
      <c r="AN55" s="74" t="s">
        <v>24</v>
      </c>
      <c r="AO55" s="74" t="s">
        <v>24</v>
      </c>
      <c r="AP55" s="74" t="s">
        <v>24</v>
      </c>
      <c r="AQ55" s="74" t="s">
        <v>24</v>
      </c>
      <c r="AR55" s="74" t="s">
        <v>24</v>
      </c>
      <c r="AS55" s="74" t="s">
        <v>24</v>
      </c>
      <c r="AT55" s="73" t="s">
        <v>24</v>
      </c>
      <c r="AU55" s="210" t="s">
        <v>24</v>
      </c>
      <c r="AV55" s="210" t="s">
        <v>24</v>
      </c>
      <c r="AW55" s="74" t="s">
        <v>24</v>
      </c>
      <c r="AY55" s="85">
        <v>1948</v>
      </c>
    </row>
    <row r="56" spans="2:51">
      <c r="B56" s="85">
        <v>1949</v>
      </c>
      <c r="C56" s="73" t="s">
        <v>24</v>
      </c>
      <c r="D56" s="74" t="s">
        <v>24</v>
      </c>
      <c r="E56" s="74" t="s">
        <v>24</v>
      </c>
      <c r="F56" s="74" t="s">
        <v>24</v>
      </c>
      <c r="G56" s="74" t="s">
        <v>24</v>
      </c>
      <c r="H56" s="74" t="s">
        <v>24</v>
      </c>
      <c r="I56" s="74" t="s">
        <v>24</v>
      </c>
      <c r="J56" s="74" t="s">
        <v>24</v>
      </c>
      <c r="K56" s="74" t="s">
        <v>24</v>
      </c>
      <c r="L56" s="74" t="s">
        <v>24</v>
      </c>
      <c r="M56" s="74" t="s">
        <v>24</v>
      </c>
      <c r="N56" s="73" t="s">
        <v>24</v>
      </c>
      <c r="O56" s="210" t="s">
        <v>24</v>
      </c>
      <c r="P56" s="210" t="s">
        <v>24</v>
      </c>
      <c r="R56" s="85">
        <v>1949</v>
      </c>
      <c r="S56" s="73" t="s">
        <v>24</v>
      </c>
      <c r="T56" s="74" t="s">
        <v>24</v>
      </c>
      <c r="U56" s="74" t="s">
        <v>24</v>
      </c>
      <c r="V56" s="74" t="s">
        <v>24</v>
      </c>
      <c r="W56" s="74" t="s">
        <v>24</v>
      </c>
      <c r="X56" s="74" t="s">
        <v>24</v>
      </c>
      <c r="Y56" s="74" t="s">
        <v>24</v>
      </c>
      <c r="Z56" s="74" t="s">
        <v>24</v>
      </c>
      <c r="AA56" s="74" t="s">
        <v>24</v>
      </c>
      <c r="AB56" s="74" t="s">
        <v>24</v>
      </c>
      <c r="AC56" s="74" t="s">
        <v>24</v>
      </c>
      <c r="AD56" s="73" t="s">
        <v>24</v>
      </c>
      <c r="AE56" s="210" t="s">
        <v>24</v>
      </c>
      <c r="AF56" s="210" t="s">
        <v>24</v>
      </c>
      <c r="AH56" s="85">
        <v>1949</v>
      </c>
      <c r="AI56" s="73" t="s">
        <v>24</v>
      </c>
      <c r="AJ56" s="74" t="s">
        <v>24</v>
      </c>
      <c r="AK56" s="74" t="s">
        <v>24</v>
      </c>
      <c r="AL56" s="74" t="s">
        <v>24</v>
      </c>
      <c r="AM56" s="74" t="s">
        <v>24</v>
      </c>
      <c r="AN56" s="74" t="s">
        <v>24</v>
      </c>
      <c r="AO56" s="74" t="s">
        <v>24</v>
      </c>
      <c r="AP56" s="74" t="s">
        <v>24</v>
      </c>
      <c r="AQ56" s="74" t="s">
        <v>24</v>
      </c>
      <c r="AR56" s="74" t="s">
        <v>24</v>
      </c>
      <c r="AS56" s="74" t="s">
        <v>24</v>
      </c>
      <c r="AT56" s="73" t="s">
        <v>24</v>
      </c>
      <c r="AU56" s="210" t="s">
        <v>24</v>
      </c>
      <c r="AV56" s="210" t="s">
        <v>24</v>
      </c>
      <c r="AW56" s="74" t="s">
        <v>24</v>
      </c>
      <c r="AY56" s="85">
        <v>1949</v>
      </c>
    </row>
    <row r="57" spans="2:51">
      <c r="B57" s="86">
        <v>1950</v>
      </c>
      <c r="C57" s="73" t="s">
        <v>24</v>
      </c>
      <c r="D57" s="74" t="s">
        <v>24</v>
      </c>
      <c r="E57" s="74" t="s">
        <v>24</v>
      </c>
      <c r="F57" s="74" t="s">
        <v>24</v>
      </c>
      <c r="G57" s="74" t="s">
        <v>24</v>
      </c>
      <c r="H57" s="74" t="s">
        <v>24</v>
      </c>
      <c r="I57" s="74" t="s">
        <v>24</v>
      </c>
      <c r="J57" s="74" t="s">
        <v>24</v>
      </c>
      <c r="K57" s="74" t="s">
        <v>24</v>
      </c>
      <c r="L57" s="74" t="s">
        <v>24</v>
      </c>
      <c r="M57" s="74" t="s">
        <v>24</v>
      </c>
      <c r="N57" s="73" t="s">
        <v>24</v>
      </c>
      <c r="O57" s="210" t="s">
        <v>24</v>
      </c>
      <c r="P57" s="210" t="s">
        <v>24</v>
      </c>
      <c r="R57" s="86">
        <v>1950</v>
      </c>
      <c r="S57" s="73" t="s">
        <v>24</v>
      </c>
      <c r="T57" s="74" t="s">
        <v>24</v>
      </c>
      <c r="U57" s="74" t="s">
        <v>24</v>
      </c>
      <c r="V57" s="74" t="s">
        <v>24</v>
      </c>
      <c r="W57" s="74" t="s">
        <v>24</v>
      </c>
      <c r="X57" s="74" t="s">
        <v>24</v>
      </c>
      <c r="Y57" s="74" t="s">
        <v>24</v>
      </c>
      <c r="Z57" s="74" t="s">
        <v>24</v>
      </c>
      <c r="AA57" s="74" t="s">
        <v>24</v>
      </c>
      <c r="AB57" s="74" t="s">
        <v>24</v>
      </c>
      <c r="AC57" s="74" t="s">
        <v>24</v>
      </c>
      <c r="AD57" s="73" t="s">
        <v>24</v>
      </c>
      <c r="AE57" s="210" t="s">
        <v>24</v>
      </c>
      <c r="AF57" s="210" t="s">
        <v>24</v>
      </c>
      <c r="AH57" s="86">
        <v>1950</v>
      </c>
      <c r="AI57" s="73" t="s">
        <v>24</v>
      </c>
      <c r="AJ57" s="74" t="s">
        <v>24</v>
      </c>
      <c r="AK57" s="74" t="s">
        <v>24</v>
      </c>
      <c r="AL57" s="74" t="s">
        <v>24</v>
      </c>
      <c r="AM57" s="74" t="s">
        <v>24</v>
      </c>
      <c r="AN57" s="74" t="s">
        <v>24</v>
      </c>
      <c r="AO57" s="74" t="s">
        <v>24</v>
      </c>
      <c r="AP57" s="74" t="s">
        <v>24</v>
      </c>
      <c r="AQ57" s="74" t="s">
        <v>24</v>
      </c>
      <c r="AR57" s="74" t="s">
        <v>24</v>
      </c>
      <c r="AS57" s="74" t="s">
        <v>24</v>
      </c>
      <c r="AT57" s="73" t="s">
        <v>24</v>
      </c>
      <c r="AU57" s="210" t="s">
        <v>24</v>
      </c>
      <c r="AV57" s="210" t="s">
        <v>24</v>
      </c>
      <c r="AW57" s="74" t="s">
        <v>24</v>
      </c>
      <c r="AY57" s="86">
        <v>1950</v>
      </c>
    </row>
    <row r="58" spans="2:51">
      <c r="B58" s="86">
        <v>1951</v>
      </c>
      <c r="C58" s="73" t="s">
        <v>24</v>
      </c>
      <c r="D58" s="74" t="s">
        <v>24</v>
      </c>
      <c r="E58" s="74" t="s">
        <v>24</v>
      </c>
      <c r="F58" s="74" t="s">
        <v>24</v>
      </c>
      <c r="G58" s="74" t="s">
        <v>24</v>
      </c>
      <c r="H58" s="74" t="s">
        <v>24</v>
      </c>
      <c r="I58" s="74" t="s">
        <v>24</v>
      </c>
      <c r="J58" s="74" t="s">
        <v>24</v>
      </c>
      <c r="K58" s="74" t="s">
        <v>24</v>
      </c>
      <c r="L58" s="74" t="s">
        <v>24</v>
      </c>
      <c r="M58" s="74" t="s">
        <v>24</v>
      </c>
      <c r="N58" s="73" t="s">
        <v>24</v>
      </c>
      <c r="O58" s="210" t="s">
        <v>24</v>
      </c>
      <c r="P58" s="210" t="s">
        <v>24</v>
      </c>
      <c r="R58" s="86">
        <v>1951</v>
      </c>
      <c r="S58" s="73" t="s">
        <v>24</v>
      </c>
      <c r="T58" s="74" t="s">
        <v>24</v>
      </c>
      <c r="U58" s="74" t="s">
        <v>24</v>
      </c>
      <c r="V58" s="74" t="s">
        <v>24</v>
      </c>
      <c r="W58" s="74" t="s">
        <v>24</v>
      </c>
      <c r="X58" s="74" t="s">
        <v>24</v>
      </c>
      <c r="Y58" s="74" t="s">
        <v>24</v>
      </c>
      <c r="Z58" s="74" t="s">
        <v>24</v>
      </c>
      <c r="AA58" s="74" t="s">
        <v>24</v>
      </c>
      <c r="AB58" s="74" t="s">
        <v>24</v>
      </c>
      <c r="AC58" s="74" t="s">
        <v>24</v>
      </c>
      <c r="AD58" s="73" t="s">
        <v>24</v>
      </c>
      <c r="AE58" s="210" t="s">
        <v>24</v>
      </c>
      <c r="AF58" s="210" t="s">
        <v>24</v>
      </c>
      <c r="AH58" s="86">
        <v>1951</v>
      </c>
      <c r="AI58" s="73" t="s">
        <v>24</v>
      </c>
      <c r="AJ58" s="74" t="s">
        <v>24</v>
      </c>
      <c r="AK58" s="74" t="s">
        <v>24</v>
      </c>
      <c r="AL58" s="74" t="s">
        <v>24</v>
      </c>
      <c r="AM58" s="74" t="s">
        <v>24</v>
      </c>
      <c r="AN58" s="74" t="s">
        <v>24</v>
      </c>
      <c r="AO58" s="74" t="s">
        <v>24</v>
      </c>
      <c r="AP58" s="74" t="s">
        <v>24</v>
      </c>
      <c r="AQ58" s="74" t="s">
        <v>24</v>
      </c>
      <c r="AR58" s="74" t="s">
        <v>24</v>
      </c>
      <c r="AS58" s="74" t="s">
        <v>24</v>
      </c>
      <c r="AT58" s="73" t="s">
        <v>24</v>
      </c>
      <c r="AU58" s="210" t="s">
        <v>24</v>
      </c>
      <c r="AV58" s="210" t="s">
        <v>24</v>
      </c>
      <c r="AW58" s="74" t="s">
        <v>24</v>
      </c>
      <c r="AY58" s="86">
        <v>1951</v>
      </c>
    </row>
    <row r="59" spans="2:51">
      <c r="B59" s="86">
        <v>1952</v>
      </c>
      <c r="C59" s="73" t="s">
        <v>24</v>
      </c>
      <c r="D59" s="74" t="s">
        <v>24</v>
      </c>
      <c r="E59" s="74" t="s">
        <v>24</v>
      </c>
      <c r="F59" s="74" t="s">
        <v>24</v>
      </c>
      <c r="G59" s="74" t="s">
        <v>24</v>
      </c>
      <c r="H59" s="74" t="s">
        <v>24</v>
      </c>
      <c r="I59" s="74" t="s">
        <v>24</v>
      </c>
      <c r="J59" s="74" t="s">
        <v>24</v>
      </c>
      <c r="K59" s="74" t="s">
        <v>24</v>
      </c>
      <c r="L59" s="74" t="s">
        <v>24</v>
      </c>
      <c r="M59" s="74" t="s">
        <v>24</v>
      </c>
      <c r="N59" s="73" t="s">
        <v>24</v>
      </c>
      <c r="O59" s="210" t="s">
        <v>24</v>
      </c>
      <c r="P59" s="210" t="s">
        <v>24</v>
      </c>
      <c r="R59" s="86">
        <v>1952</v>
      </c>
      <c r="S59" s="73" t="s">
        <v>24</v>
      </c>
      <c r="T59" s="74" t="s">
        <v>24</v>
      </c>
      <c r="U59" s="74" t="s">
        <v>24</v>
      </c>
      <c r="V59" s="74" t="s">
        <v>24</v>
      </c>
      <c r="W59" s="74" t="s">
        <v>24</v>
      </c>
      <c r="X59" s="74" t="s">
        <v>24</v>
      </c>
      <c r="Y59" s="74" t="s">
        <v>24</v>
      </c>
      <c r="Z59" s="74" t="s">
        <v>24</v>
      </c>
      <c r="AA59" s="74" t="s">
        <v>24</v>
      </c>
      <c r="AB59" s="74" t="s">
        <v>24</v>
      </c>
      <c r="AC59" s="74" t="s">
        <v>24</v>
      </c>
      <c r="AD59" s="73" t="s">
        <v>24</v>
      </c>
      <c r="AE59" s="210" t="s">
        <v>24</v>
      </c>
      <c r="AF59" s="210" t="s">
        <v>24</v>
      </c>
      <c r="AH59" s="86">
        <v>1952</v>
      </c>
      <c r="AI59" s="73" t="s">
        <v>24</v>
      </c>
      <c r="AJ59" s="74" t="s">
        <v>24</v>
      </c>
      <c r="AK59" s="74" t="s">
        <v>24</v>
      </c>
      <c r="AL59" s="74" t="s">
        <v>24</v>
      </c>
      <c r="AM59" s="74" t="s">
        <v>24</v>
      </c>
      <c r="AN59" s="74" t="s">
        <v>24</v>
      </c>
      <c r="AO59" s="74" t="s">
        <v>24</v>
      </c>
      <c r="AP59" s="74" t="s">
        <v>24</v>
      </c>
      <c r="AQ59" s="74" t="s">
        <v>24</v>
      </c>
      <c r="AR59" s="74" t="s">
        <v>24</v>
      </c>
      <c r="AS59" s="74" t="s">
        <v>24</v>
      </c>
      <c r="AT59" s="73" t="s">
        <v>24</v>
      </c>
      <c r="AU59" s="210" t="s">
        <v>24</v>
      </c>
      <c r="AV59" s="210" t="s">
        <v>24</v>
      </c>
      <c r="AW59" s="74" t="s">
        <v>24</v>
      </c>
      <c r="AY59" s="86">
        <v>1952</v>
      </c>
    </row>
    <row r="60" spans="2:51">
      <c r="B60" s="86">
        <v>1953</v>
      </c>
      <c r="C60" s="73" t="s">
        <v>24</v>
      </c>
      <c r="D60" s="74" t="s">
        <v>24</v>
      </c>
      <c r="E60" s="74" t="s">
        <v>24</v>
      </c>
      <c r="F60" s="74" t="s">
        <v>24</v>
      </c>
      <c r="G60" s="74" t="s">
        <v>24</v>
      </c>
      <c r="H60" s="74" t="s">
        <v>24</v>
      </c>
      <c r="I60" s="74" t="s">
        <v>24</v>
      </c>
      <c r="J60" s="74" t="s">
        <v>24</v>
      </c>
      <c r="K60" s="74" t="s">
        <v>24</v>
      </c>
      <c r="L60" s="74" t="s">
        <v>24</v>
      </c>
      <c r="M60" s="74" t="s">
        <v>24</v>
      </c>
      <c r="N60" s="73" t="s">
        <v>24</v>
      </c>
      <c r="O60" s="210" t="s">
        <v>24</v>
      </c>
      <c r="P60" s="210" t="s">
        <v>24</v>
      </c>
      <c r="R60" s="86">
        <v>1953</v>
      </c>
      <c r="S60" s="73" t="s">
        <v>24</v>
      </c>
      <c r="T60" s="74" t="s">
        <v>24</v>
      </c>
      <c r="U60" s="74" t="s">
        <v>24</v>
      </c>
      <c r="V60" s="74" t="s">
        <v>24</v>
      </c>
      <c r="W60" s="74" t="s">
        <v>24</v>
      </c>
      <c r="X60" s="74" t="s">
        <v>24</v>
      </c>
      <c r="Y60" s="74" t="s">
        <v>24</v>
      </c>
      <c r="Z60" s="74" t="s">
        <v>24</v>
      </c>
      <c r="AA60" s="74" t="s">
        <v>24</v>
      </c>
      <c r="AB60" s="74" t="s">
        <v>24</v>
      </c>
      <c r="AC60" s="74" t="s">
        <v>24</v>
      </c>
      <c r="AD60" s="73" t="s">
        <v>24</v>
      </c>
      <c r="AE60" s="210" t="s">
        <v>24</v>
      </c>
      <c r="AF60" s="210" t="s">
        <v>24</v>
      </c>
      <c r="AH60" s="86">
        <v>1953</v>
      </c>
      <c r="AI60" s="73" t="s">
        <v>24</v>
      </c>
      <c r="AJ60" s="74" t="s">
        <v>24</v>
      </c>
      <c r="AK60" s="74" t="s">
        <v>24</v>
      </c>
      <c r="AL60" s="74" t="s">
        <v>24</v>
      </c>
      <c r="AM60" s="74" t="s">
        <v>24</v>
      </c>
      <c r="AN60" s="74" t="s">
        <v>24</v>
      </c>
      <c r="AO60" s="74" t="s">
        <v>24</v>
      </c>
      <c r="AP60" s="74" t="s">
        <v>24</v>
      </c>
      <c r="AQ60" s="74" t="s">
        <v>24</v>
      </c>
      <c r="AR60" s="74" t="s">
        <v>24</v>
      </c>
      <c r="AS60" s="74" t="s">
        <v>24</v>
      </c>
      <c r="AT60" s="73" t="s">
        <v>24</v>
      </c>
      <c r="AU60" s="210" t="s">
        <v>24</v>
      </c>
      <c r="AV60" s="210" t="s">
        <v>24</v>
      </c>
      <c r="AW60" s="74" t="s">
        <v>24</v>
      </c>
      <c r="AY60" s="86">
        <v>1953</v>
      </c>
    </row>
    <row r="61" spans="2:51">
      <c r="B61" s="86">
        <v>1954</v>
      </c>
      <c r="C61" s="73" t="s">
        <v>24</v>
      </c>
      <c r="D61" s="74" t="s">
        <v>24</v>
      </c>
      <c r="E61" s="74" t="s">
        <v>24</v>
      </c>
      <c r="F61" s="74" t="s">
        <v>24</v>
      </c>
      <c r="G61" s="74" t="s">
        <v>24</v>
      </c>
      <c r="H61" s="74" t="s">
        <v>24</v>
      </c>
      <c r="I61" s="74" t="s">
        <v>24</v>
      </c>
      <c r="J61" s="74" t="s">
        <v>24</v>
      </c>
      <c r="K61" s="74" t="s">
        <v>24</v>
      </c>
      <c r="L61" s="74" t="s">
        <v>24</v>
      </c>
      <c r="M61" s="74" t="s">
        <v>24</v>
      </c>
      <c r="N61" s="73" t="s">
        <v>24</v>
      </c>
      <c r="O61" s="210" t="s">
        <v>24</v>
      </c>
      <c r="P61" s="210" t="s">
        <v>24</v>
      </c>
      <c r="R61" s="86">
        <v>1954</v>
      </c>
      <c r="S61" s="73" t="s">
        <v>24</v>
      </c>
      <c r="T61" s="74" t="s">
        <v>24</v>
      </c>
      <c r="U61" s="74" t="s">
        <v>24</v>
      </c>
      <c r="V61" s="74" t="s">
        <v>24</v>
      </c>
      <c r="W61" s="74" t="s">
        <v>24</v>
      </c>
      <c r="X61" s="74" t="s">
        <v>24</v>
      </c>
      <c r="Y61" s="74" t="s">
        <v>24</v>
      </c>
      <c r="Z61" s="74" t="s">
        <v>24</v>
      </c>
      <c r="AA61" s="74" t="s">
        <v>24</v>
      </c>
      <c r="AB61" s="74" t="s">
        <v>24</v>
      </c>
      <c r="AC61" s="74" t="s">
        <v>24</v>
      </c>
      <c r="AD61" s="73" t="s">
        <v>24</v>
      </c>
      <c r="AE61" s="210" t="s">
        <v>24</v>
      </c>
      <c r="AF61" s="210" t="s">
        <v>24</v>
      </c>
      <c r="AH61" s="86">
        <v>1954</v>
      </c>
      <c r="AI61" s="73" t="s">
        <v>24</v>
      </c>
      <c r="AJ61" s="74" t="s">
        <v>24</v>
      </c>
      <c r="AK61" s="74" t="s">
        <v>24</v>
      </c>
      <c r="AL61" s="74" t="s">
        <v>24</v>
      </c>
      <c r="AM61" s="74" t="s">
        <v>24</v>
      </c>
      <c r="AN61" s="74" t="s">
        <v>24</v>
      </c>
      <c r="AO61" s="74" t="s">
        <v>24</v>
      </c>
      <c r="AP61" s="74" t="s">
        <v>24</v>
      </c>
      <c r="AQ61" s="74" t="s">
        <v>24</v>
      </c>
      <c r="AR61" s="74" t="s">
        <v>24</v>
      </c>
      <c r="AS61" s="74" t="s">
        <v>24</v>
      </c>
      <c r="AT61" s="73" t="s">
        <v>24</v>
      </c>
      <c r="AU61" s="210" t="s">
        <v>24</v>
      </c>
      <c r="AV61" s="210" t="s">
        <v>24</v>
      </c>
      <c r="AW61" s="74" t="s">
        <v>24</v>
      </c>
      <c r="AY61" s="86">
        <v>1954</v>
      </c>
    </row>
    <row r="62" spans="2:51">
      <c r="B62" s="86">
        <v>1955</v>
      </c>
      <c r="C62" s="73" t="s">
        <v>24</v>
      </c>
      <c r="D62" s="74" t="s">
        <v>24</v>
      </c>
      <c r="E62" s="74" t="s">
        <v>24</v>
      </c>
      <c r="F62" s="74" t="s">
        <v>24</v>
      </c>
      <c r="G62" s="74" t="s">
        <v>24</v>
      </c>
      <c r="H62" s="74" t="s">
        <v>24</v>
      </c>
      <c r="I62" s="74" t="s">
        <v>24</v>
      </c>
      <c r="J62" s="74" t="s">
        <v>24</v>
      </c>
      <c r="K62" s="74" t="s">
        <v>24</v>
      </c>
      <c r="L62" s="74" t="s">
        <v>24</v>
      </c>
      <c r="M62" s="74" t="s">
        <v>24</v>
      </c>
      <c r="N62" s="73" t="s">
        <v>24</v>
      </c>
      <c r="O62" s="210" t="s">
        <v>24</v>
      </c>
      <c r="P62" s="210" t="s">
        <v>24</v>
      </c>
      <c r="R62" s="86">
        <v>1955</v>
      </c>
      <c r="S62" s="73" t="s">
        <v>24</v>
      </c>
      <c r="T62" s="74" t="s">
        <v>24</v>
      </c>
      <c r="U62" s="74" t="s">
        <v>24</v>
      </c>
      <c r="V62" s="74" t="s">
        <v>24</v>
      </c>
      <c r="W62" s="74" t="s">
        <v>24</v>
      </c>
      <c r="X62" s="74" t="s">
        <v>24</v>
      </c>
      <c r="Y62" s="74" t="s">
        <v>24</v>
      </c>
      <c r="Z62" s="74" t="s">
        <v>24</v>
      </c>
      <c r="AA62" s="74" t="s">
        <v>24</v>
      </c>
      <c r="AB62" s="74" t="s">
        <v>24</v>
      </c>
      <c r="AC62" s="74" t="s">
        <v>24</v>
      </c>
      <c r="AD62" s="73" t="s">
        <v>24</v>
      </c>
      <c r="AE62" s="210" t="s">
        <v>24</v>
      </c>
      <c r="AF62" s="210" t="s">
        <v>24</v>
      </c>
      <c r="AH62" s="86">
        <v>1955</v>
      </c>
      <c r="AI62" s="73" t="s">
        <v>24</v>
      </c>
      <c r="AJ62" s="74" t="s">
        <v>24</v>
      </c>
      <c r="AK62" s="74" t="s">
        <v>24</v>
      </c>
      <c r="AL62" s="74" t="s">
        <v>24</v>
      </c>
      <c r="AM62" s="74" t="s">
        <v>24</v>
      </c>
      <c r="AN62" s="74" t="s">
        <v>24</v>
      </c>
      <c r="AO62" s="74" t="s">
        <v>24</v>
      </c>
      <c r="AP62" s="74" t="s">
        <v>24</v>
      </c>
      <c r="AQ62" s="74" t="s">
        <v>24</v>
      </c>
      <c r="AR62" s="74" t="s">
        <v>24</v>
      </c>
      <c r="AS62" s="74" t="s">
        <v>24</v>
      </c>
      <c r="AT62" s="73" t="s">
        <v>24</v>
      </c>
      <c r="AU62" s="210" t="s">
        <v>24</v>
      </c>
      <c r="AV62" s="210" t="s">
        <v>24</v>
      </c>
      <c r="AW62" s="74" t="s">
        <v>24</v>
      </c>
      <c r="AY62" s="86">
        <v>1955</v>
      </c>
    </row>
    <row r="63" spans="2:51">
      <c r="B63" s="86">
        <v>1956</v>
      </c>
      <c r="C63" s="73" t="s">
        <v>24</v>
      </c>
      <c r="D63" s="74" t="s">
        <v>24</v>
      </c>
      <c r="E63" s="74" t="s">
        <v>24</v>
      </c>
      <c r="F63" s="74" t="s">
        <v>24</v>
      </c>
      <c r="G63" s="74" t="s">
        <v>24</v>
      </c>
      <c r="H63" s="74" t="s">
        <v>24</v>
      </c>
      <c r="I63" s="74" t="s">
        <v>24</v>
      </c>
      <c r="J63" s="74" t="s">
        <v>24</v>
      </c>
      <c r="K63" s="74" t="s">
        <v>24</v>
      </c>
      <c r="L63" s="74" t="s">
        <v>24</v>
      </c>
      <c r="M63" s="74" t="s">
        <v>24</v>
      </c>
      <c r="N63" s="73" t="s">
        <v>24</v>
      </c>
      <c r="O63" s="210" t="s">
        <v>24</v>
      </c>
      <c r="P63" s="210" t="s">
        <v>24</v>
      </c>
      <c r="R63" s="86">
        <v>1956</v>
      </c>
      <c r="S63" s="73" t="s">
        <v>24</v>
      </c>
      <c r="T63" s="74" t="s">
        <v>24</v>
      </c>
      <c r="U63" s="74" t="s">
        <v>24</v>
      </c>
      <c r="V63" s="74" t="s">
        <v>24</v>
      </c>
      <c r="W63" s="74" t="s">
        <v>24</v>
      </c>
      <c r="X63" s="74" t="s">
        <v>24</v>
      </c>
      <c r="Y63" s="74" t="s">
        <v>24</v>
      </c>
      <c r="Z63" s="74" t="s">
        <v>24</v>
      </c>
      <c r="AA63" s="74" t="s">
        <v>24</v>
      </c>
      <c r="AB63" s="74" t="s">
        <v>24</v>
      </c>
      <c r="AC63" s="74" t="s">
        <v>24</v>
      </c>
      <c r="AD63" s="73" t="s">
        <v>24</v>
      </c>
      <c r="AE63" s="210" t="s">
        <v>24</v>
      </c>
      <c r="AF63" s="210" t="s">
        <v>24</v>
      </c>
      <c r="AH63" s="86">
        <v>1956</v>
      </c>
      <c r="AI63" s="73" t="s">
        <v>24</v>
      </c>
      <c r="AJ63" s="74" t="s">
        <v>24</v>
      </c>
      <c r="AK63" s="74" t="s">
        <v>24</v>
      </c>
      <c r="AL63" s="74" t="s">
        <v>24</v>
      </c>
      <c r="AM63" s="74" t="s">
        <v>24</v>
      </c>
      <c r="AN63" s="74" t="s">
        <v>24</v>
      </c>
      <c r="AO63" s="74" t="s">
        <v>24</v>
      </c>
      <c r="AP63" s="74" t="s">
        <v>24</v>
      </c>
      <c r="AQ63" s="74" t="s">
        <v>24</v>
      </c>
      <c r="AR63" s="74" t="s">
        <v>24</v>
      </c>
      <c r="AS63" s="74" t="s">
        <v>24</v>
      </c>
      <c r="AT63" s="73" t="s">
        <v>24</v>
      </c>
      <c r="AU63" s="210" t="s">
        <v>24</v>
      </c>
      <c r="AV63" s="210" t="s">
        <v>24</v>
      </c>
      <c r="AW63" s="74" t="s">
        <v>24</v>
      </c>
      <c r="AY63" s="86">
        <v>1956</v>
      </c>
    </row>
    <row r="64" spans="2:51">
      <c r="B64" s="86">
        <v>1957</v>
      </c>
      <c r="C64" s="73" t="s">
        <v>24</v>
      </c>
      <c r="D64" s="74" t="s">
        <v>24</v>
      </c>
      <c r="E64" s="74" t="s">
        <v>24</v>
      </c>
      <c r="F64" s="74" t="s">
        <v>24</v>
      </c>
      <c r="G64" s="74" t="s">
        <v>24</v>
      </c>
      <c r="H64" s="74" t="s">
        <v>24</v>
      </c>
      <c r="I64" s="74" t="s">
        <v>24</v>
      </c>
      <c r="J64" s="74" t="s">
        <v>24</v>
      </c>
      <c r="K64" s="74" t="s">
        <v>24</v>
      </c>
      <c r="L64" s="74" t="s">
        <v>24</v>
      </c>
      <c r="M64" s="74" t="s">
        <v>24</v>
      </c>
      <c r="N64" s="73" t="s">
        <v>24</v>
      </c>
      <c r="O64" s="210" t="s">
        <v>24</v>
      </c>
      <c r="P64" s="210" t="s">
        <v>24</v>
      </c>
      <c r="R64" s="86">
        <v>1957</v>
      </c>
      <c r="S64" s="73" t="s">
        <v>24</v>
      </c>
      <c r="T64" s="74" t="s">
        <v>24</v>
      </c>
      <c r="U64" s="74" t="s">
        <v>24</v>
      </c>
      <c r="V64" s="74" t="s">
        <v>24</v>
      </c>
      <c r="W64" s="74" t="s">
        <v>24</v>
      </c>
      <c r="X64" s="74" t="s">
        <v>24</v>
      </c>
      <c r="Y64" s="74" t="s">
        <v>24</v>
      </c>
      <c r="Z64" s="74" t="s">
        <v>24</v>
      </c>
      <c r="AA64" s="74" t="s">
        <v>24</v>
      </c>
      <c r="AB64" s="74" t="s">
        <v>24</v>
      </c>
      <c r="AC64" s="74" t="s">
        <v>24</v>
      </c>
      <c r="AD64" s="73" t="s">
        <v>24</v>
      </c>
      <c r="AE64" s="210" t="s">
        <v>24</v>
      </c>
      <c r="AF64" s="210" t="s">
        <v>24</v>
      </c>
      <c r="AH64" s="86">
        <v>1957</v>
      </c>
      <c r="AI64" s="73" t="s">
        <v>24</v>
      </c>
      <c r="AJ64" s="74" t="s">
        <v>24</v>
      </c>
      <c r="AK64" s="74" t="s">
        <v>24</v>
      </c>
      <c r="AL64" s="74" t="s">
        <v>24</v>
      </c>
      <c r="AM64" s="74" t="s">
        <v>24</v>
      </c>
      <c r="AN64" s="74" t="s">
        <v>24</v>
      </c>
      <c r="AO64" s="74" t="s">
        <v>24</v>
      </c>
      <c r="AP64" s="74" t="s">
        <v>24</v>
      </c>
      <c r="AQ64" s="74" t="s">
        <v>24</v>
      </c>
      <c r="AR64" s="74" t="s">
        <v>24</v>
      </c>
      <c r="AS64" s="74" t="s">
        <v>24</v>
      </c>
      <c r="AT64" s="73" t="s">
        <v>24</v>
      </c>
      <c r="AU64" s="210" t="s">
        <v>24</v>
      </c>
      <c r="AV64" s="210" t="s">
        <v>24</v>
      </c>
      <c r="AW64" s="74" t="s">
        <v>24</v>
      </c>
      <c r="AY64" s="86">
        <v>1957</v>
      </c>
    </row>
    <row r="65" spans="2:51">
      <c r="B65" s="87">
        <v>1958</v>
      </c>
      <c r="C65" s="73" t="s">
        <v>24</v>
      </c>
      <c r="D65" s="74" t="s">
        <v>24</v>
      </c>
      <c r="E65" s="74" t="s">
        <v>24</v>
      </c>
      <c r="F65" s="74" t="s">
        <v>24</v>
      </c>
      <c r="G65" s="74" t="s">
        <v>24</v>
      </c>
      <c r="H65" s="74" t="s">
        <v>24</v>
      </c>
      <c r="I65" s="74" t="s">
        <v>24</v>
      </c>
      <c r="J65" s="74" t="s">
        <v>24</v>
      </c>
      <c r="K65" s="74" t="s">
        <v>24</v>
      </c>
      <c r="L65" s="74" t="s">
        <v>24</v>
      </c>
      <c r="M65" s="74" t="s">
        <v>24</v>
      </c>
      <c r="N65" s="73" t="s">
        <v>24</v>
      </c>
      <c r="O65" s="210" t="s">
        <v>24</v>
      </c>
      <c r="P65" s="210" t="s">
        <v>24</v>
      </c>
      <c r="R65" s="87">
        <v>1958</v>
      </c>
      <c r="S65" s="73" t="s">
        <v>24</v>
      </c>
      <c r="T65" s="74" t="s">
        <v>24</v>
      </c>
      <c r="U65" s="74" t="s">
        <v>24</v>
      </c>
      <c r="V65" s="74" t="s">
        <v>24</v>
      </c>
      <c r="W65" s="74" t="s">
        <v>24</v>
      </c>
      <c r="X65" s="74" t="s">
        <v>24</v>
      </c>
      <c r="Y65" s="74" t="s">
        <v>24</v>
      </c>
      <c r="Z65" s="74" t="s">
        <v>24</v>
      </c>
      <c r="AA65" s="74" t="s">
        <v>24</v>
      </c>
      <c r="AB65" s="74" t="s">
        <v>24</v>
      </c>
      <c r="AC65" s="74" t="s">
        <v>24</v>
      </c>
      <c r="AD65" s="73" t="s">
        <v>24</v>
      </c>
      <c r="AE65" s="210" t="s">
        <v>24</v>
      </c>
      <c r="AF65" s="210" t="s">
        <v>24</v>
      </c>
      <c r="AH65" s="87">
        <v>1958</v>
      </c>
      <c r="AI65" s="73" t="s">
        <v>24</v>
      </c>
      <c r="AJ65" s="74" t="s">
        <v>24</v>
      </c>
      <c r="AK65" s="74" t="s">
        <v>24</v>
      </c>
      <c r="AL65" s="74" t="s">
        <v>24</v>
      </c>
      <c r="AM65" s="74" t="s">
        <v>24</v>
      </c>
      <c r="AN65" s="74" t="s">
        <v>24</v>
      </c>
      <c r="AO65" s="74" t="s">
        <v>24</v>
      </c>
      <c r="AP65" s="74" t="s">
        <v>24</v>
      </c>
      <c r="AQ65" s="74" t="s">
        <v>24</v>
      </c>
      <c r="AR65" s="74" t="s">
        <v>24</v>
      </c>
      <c r="AS65" s="74" t="s">
        <v>24</v>
      </c>
      <c r="AT65" s="73" t="s">
        <v>24</v>
      </c>
      <c r="AU65" s="210" t="s">
        <v>24</v>
      </c>
      <c r="AV65" s="210" t="s">
        <v>24</v>
      </c>
      <c r="AW65" s="74" t="s">
        <v>24</v>
      </c>
      <c r="AY65" s="87">
        <v>1958</v>
      </c>
    </row>
    <row r="66" spans="2:51">
      <c r="B66" s="87">
        <v>1959</v>
      </c>
      <c r="C66" s="73" t="s">
        <v>24</v>
      </c>
      <c r="D66" s="74" t="s">
        <v>24</v>
      </c>
      <c r="E66" s="74" t="s">
        <v>24</v>
      </c>
      <c r="F66" s="74" t="s">
        <v>24</v>
      </c>
      <c r="G66" s="74" t="s">
        <v>24</v>
      </c>
      <c r="H66" s="74" t="s">
        <v>24</v>
      </c>
      <c r="I66" s="74" t="s">
        <v>24</v>
      </c>
      <c r="J66" s="74" t="s">
        <v>24</v>
      </c>
      <c r="K66" s="74" t="s">
        <v>24</v>
      </c>
      <c r="L66" s="74" t="s">
        <v>24</v>
      </c>
      <c r="M66" s="74" t="s">
        <v>24</v>
      </c>
      <c r="N66" s="73" t="s">
        <v>24</v>
      </c>
      <c r="O66" s="210" t="s">
        <v>24</v>
      </c>
      <c r="P66" s="210" t="s">
        <v>24</v>
      </c>
      <c r="R66" s="87">
        <v>1959</v>
      </c>
      <c r="S66" s="73" t="s">
        <v>24</v>
      </c>
      <c r="T66" s="74" t="s">
        <v>24</v>
      </c>
      <c r="U66" s="74" t="s">
        <v>24</v>
      </c>
      <c r="V66" s="74" t="s">
        <v>24</v>
      </c>
      <c r="W66" s="74" t="s">
        <v>24</v>
      </c>
      <c r="X66" s="74" t="s">
        <v>24</v>
      </c>
      <c r="Y66" s="74" t="s">
        <v>24</v>
      </c>
      <c r="Z66" s="74" t="s">
        <v>24</v>
      </c>
      <c r="AA66" s="74" t="s">
        <v>24</v>
      </c>
      <c r="AB66" s="74" t="s">
        <v>24</v>
      </c>
      <c r="AC66" s="74" t="s">
        <v>24</v>
      </c>
      <c r="AD66" s="73" t="s">
        <v>24</v>
      </c>
      <c r="AE66" s="210" t="s">
        <v>24</v>
      </c>
      <c r="AF66" s="210" t="s">
        <v>24</v>
      </c>
      <c r="AH66" s="87">
        <v>1959</v>
      </c>
      <c r="AI66" s="73" t="s">
        <v>24</v>
      </c>
      <c r="AJ66" s="74" t="s">
        <v>24</v>
      </c>
      <c r="AK66" s="74" t="s">
        <v>24</v>
      </c>
      <c r="AL66" s="74" t="s">
        <v>24</v>
      </c>
      <c r="AM66" s="74" t="s">
        <v>24</v>
      </c>
      <c r="AN66" s="74" t="s">
        <v>24</v>
      </c>
      <c r="AO66" s="74" t="s">
        <v>24</v>
      </c>
      <c r="AP66" s="74" t="s">
        <v>24</v>
      </c>
      <c r="AQ66" s="74" t="s">
        <v>24</v>
      </c>
      <c r="AR66" s="74" t="s">
        <v>24</v>
      </c>
      <c r="AS66" s="74" t="s">
        <v>24</v>
      </c>
      <c r="AT66" s="73" t="s">
        <v>24</v>
      </c>
      <c r="AU66" s="210" t="s">
        <v>24</v>
      </c>
      <c r="AV66" s="210" t="s">
        <v>24</v>
      </c>
      <c r="AW66" s="74" t="s">
        <v>24</v>
      </c>
      <c r="AY66" s="87">
        <v>1959</v>
      </c>
    </row>
    <row r="67" spans="2:51">
      <c r="B67" s="87">
        <v>1960</v>
      </c>
      <c r="C67" s="73" t="s">
        <v>24</v>
      </c>
      <c r="D67" s="74" t="s">
        <v>24</v>
      </c>
      <c r="E67" s="74" t="s">
        <v>24</v>
      </c>
      <c r="F67" s="74" t="s">
        <v>24</v>
      </c>
      <c r="G67" s="74" t="s">
        <v>24</v>
      </c>
      <c r="H67" s="74" t="s">
        <v>24</v>
      </c>
      <c r="I67" s="74" t="s">
        <v>24</v>
      </c>
      <c r="J67" s="74" t="s">
        <v>24</v>
      </c>
      <c r="K67" s="74" t="s">
        <v>24</v>
      </c>
      <c r="L67" s="74" t="s">
        <v>24</v>
      </c>
      <c r="M67" s="74" t="s">
        <v>24</v>
      </c>
      <c r="N67" s="73" t="s">
        <v>24</v>
      </c>
      <c r="O67" s="210" t="s">
        <v>24</v>
      </c>
      <c r="P67" s="210" t="s">
        <v>24</v>
      </c>
      <c r="R67" s="87">
        <v>1960</v>
      </c>
      <c r="S67" s="73" t="s">
        <v>24</v>
      </c>
      <c r="T67" s="74" t="s">
        <v>24</v>
      </c>
      <c r="U67" s="74" t="s">
        <v>24</v>
      </c>
      <c r="V67" s="74" t="s">
        <v>24</v>
      </c>
      <c r="W67" s="74" t="s">
        <v>24</v>
      </c>
      <c r="X67" s="74" t="s">
        <v>24</v>
      </c>
      <c r="Y67" s="74" t="s">
        <v>24</v>
      </c>
      <c r="Z67" s="74" t="s">
        <v>24</v>
      </c>
      <c r="AA67" s="74" t="s">
        <v>24</v>
      </c>
      <c r="AB67" s="74" t="s">
        <v>24</v>
      </c>
      <c r="AC67" s="74" t="s">
        <v>24</v>
      </c>
      <c r="AD67" s="73" t="s">
        <v>24</v>
      </c>
      <c r="AE67" s="210" t="s">
        <v>24</v>
      </c>
      <c r="AF67" s="210" t="s">
        <v>24</v>
      </c>
      <c r="AH67" s="87">
        <v>1960</v>
      </c>
      <c r="AI67" s="73" t="s">
        <v>24</v>
      </c>
      <c r="AJ67" s="74" t="s">
        <v>24</v>
      </c>
      <c r="AK67" s="74" t="s">
        <v>24</v>
      </c>
      <c r="AL67" s="74" t="s">
        <v>24</v>
      </c>
      <c r="AM67" s="74" t="s">
        <v>24</v>
      </c>
      <c r="AN67" s="74" t="s">
        <v>24</v>
      </c>
      <c r="AO67" s="74" t="s">
        <v>24</v>
      </c>
      <c r="AP67" s="74" t="s">
        <v>24</v>
      </c>
      <c r="AQ67" s="74" t="s">
        <v>24</v>
      </c>
      <c r="AR67" s="74" t="s">
        <v>24</v>
      </c>
      <c r="AS67" s="74" t="s">
        <v>24</v>
      </c>
      <c r="AT67" s="73" t="s">
        <v>24</v>
      </c>
      <c r="AU67" s="210" t="s">
        <v>24</v>
      </c>
      <c r="AV67" s="210" t="s">
        <v>24</v>
      </c>
      <c r="AW67" s="74" t="s">
        <v>24</v>
      </c>
      <c r="AY67" s="87">
        <v>1960</v>
      </c>
    </row>
    <row r="68" spans="2:51">
      <c r="B68" s="87">
        <v>1961</v>
      </c>
      <c r="C68" s="73" t="s">
        <v>24</v>
      </c>
      <c r="D68" s="74" t="s">
        <v>24</v>
      </c>
      <c r="E68" s="74" t="s">
        <v>24</v>
      </c>
      <c r="F68" s="74" t="s">
        <v>24</v>
      </c>
      <c r="G68" s="74" t="s">
        <v>24</v>
      </c>
      <c r="H68" s="74" t="s">
        <v>24</v>
      </c>
      <c r="I68" s="74" t="s">
        <v>24</v>
      </c>
      <c r="J68" s="74" t="s">
        <v>24</v>
      </c>
      <c r="K68" s="74" t="s">
        <v>24</v>
      </c>
      <c r="L68" s="74" t="s">
        <v>24</v>
      </c>
      <c r="M68" s="74" t="s">
        <v>24</v>
      </c>
      <c r="N68" s="73" t="s">
        <v>24</v>
      </c>
      <c r="O68" s="210" t="s">
        <v>24</v>
      </c>
      <c r="P68" s="210" t="s">
        <v>24</v>
      </c>
      <c r="R68" s="87">
        <v>1961</v>
      </c>
      <c r="S68" s="73" t="s">
        <v>24</v>
      </c>
      <c r="T68" s="74" t="s">
        <v>24</v>
      </c>
      <c r="U68" s="74" t="s">
        <v>24</v>
      </c>
      <c r="V68" s="74" t="s">
        <v>24</v>
      </c>
      <c r="W68" s="74" t="s">
        <v>24</v>
      </c>
      <c r="X68" s="74" t="s">
        <v>24</v>
      </c>
      <c r="Y68" s="74" t="s">
        <v>24</v>
      </c>
      <c r="Z68" s="74" t="s">
        <v>24</v>
      </c>
      <c r="AA68" s="74" t="s">
        <v>24</v>
      </c>
      <c r="AB68" s="74" t="s">
        <v>24</v>
      </c>
      <c r="AC68" s="74" t="s">
        <v>24</v>
      </c>
      <c r="AD68" s="73" t="s">
        <v>24</v>
      </c>
      <c r="AE68" s="210" t="s">
        <v>24</v>
      </c>
      <c r="AF68" s="210" t="s">
        <v>24</v>
      </c>
      <c r="AH68" s="87">
        <v>1961</v>
      </c>
      <c r="AI68" s="73" t="s">
        <v>24</v>
      </c>
      <c r="AJ68" s="74" t="s">
        <v>24</v>
      </c>
      <c r="AK68" s="74" t="s">
        <v>24</v>
      </c>
      <c r="AL68" s="74" t="s">
        <v>24</v>
      </c>
      <c r="AM68" s="74" t="s">
        <v>24</v>
      </c>
      <c r="AN68" s="74" t="s">
        <v>24</v>
      </c>
      <c r="AO68" s="74" t="s">
        <v>24</v>
      </c>
      <c r="AP68" s="74" t="s">
        <v>24</v>
      </c>
      <c r="AQ68" s="74" t="s">
        <v>24</v>
      </c>
      <c r="AR68" s="74" t="s">
        <v>24</v>
      </c>
      <c r="AS68" s="74" t="s">
        <v>24</v>
      </c>
      <c r="AT68" s="73" t="s">
        <v>24</v>
      </c>
      <c r="AU68" s="210" t="s">
        <v>24</v>
      </c>
      <c r="AV68" s="210" t="s">
        <v>24</v>
      </c>
      <c r="AW68" s="74" t="s">
        <v>24</v>
      </c>
      <c r="AY68" s="87">
        <v>1961</v>
      </c>
    </row>
    <row r="69" spans="2:51">
      <c r="B69" s="87">
        <v>1962</v>
      </c>
      <c r="C69" s="73" t="s">
        <v>24</v>
      </c>
      <c r="D69" s="74" t="s">
        <v>24</v>
      </c>
      <c r="E69" s="74" t="s">
        <v>24</v>
      </c>
      <c r="F69" s="74" t="s">
        <v>24</v>
      </c>
      <c r="G69" s="74" t="s">
        <v>24</v>
      </c>
      <c r="H69" s="74" t="s">
        <v>24</v>
      </c>
      <c r="I69" s="74" t="s">
        <v>24</v>
      </c>
      <c r="J69" s="74" t="s">
        <v>24</v>
      </c>
      <c r="K69" s="74" t="s">
        <v>24</v>
      </c>
      <c r="L69" s="74" t="s">
        <v>24</v>
      </c>
      <c r="M69" s="74" t="s">
        <v>24</v>
      </c>
      <c r="N69" s="73" t="s">
        <v>24</v>
      </c>
      <c r="O69" s="210" t="s">
        <v>24</v>
      </c>
      <c r="P69" s="210" t="s">
        <v>24</v>
      </c>
      <c r="R69" s="87">
        <v>1962</v>
      </c>
      <c r="S69" s="73" t="s">
        <v>24</v>
      </c>
      <c r="T69" s="74" t="s">
        <v>24</v>
      </c>
      <c r="U69" s="74" t="s">
        <v>24</v>
      </c>
      <c r="V69" s="74" t="s">
        <v>24</v>
      </c>
      <c r="W69" s="74" t="s">
        <v>24</v>
      </c>
      <c r="X69" s="74" t="s">
        <v>24</v>
      </c>
      <c r="Y69" s="74" t="s">
        <v>24</v>
      </c>
      <c r="Z69" s="74" t="s">
        <v>24</v>
      </c>
      <c r="AA69" s="74" t="s">
        <v>24</v>
      </c>
      <c r="AB69" s="74" t="s">
        <v>24</v>
      </c>
      <c r="AC69" s="74" t="s">
        <v>24</v>
      </c>
      <c r="AD69" s="73" t="s">
        <v>24</v>
      </c>
      <c r="AE69" s="210" t="s">
        <v>24</v>
      </c>
      <c r="AF69" s="210" t="s">
        <v>24</v>
      </c>
      <c r="AH69" s="87">
        <v>1962</v>
      </c>
      <c r="AI69" s="73" t="s">
        <v>24</v>
      </c>
      <c r="AJ69" s="74" t="s">
        <v>24</v>
      </c>
      <c r="AK69" s="74" t="s">
        <v>24</v>
      </c>
      <c r="AL69" s="74" t="s">
        <v>24</v>
      </c>
      <c r="AM69" s="74" t="s">
        <v>24</v>
      </c>
      <c r="AN69" s="74" t="s">
        <v>24</v>
      </c>
      <c r="AO69" s="74" t="s">
        <v>24</v>
      </c>
      <c r="AP69" s="74" t="s">
        <v>24</v>
      </c>
      <c r="AQ69" s="74" t="s">
        <v>24</v>
      </c>
      <c r="AR69" s="74" t="s">
        <v>24</v>
      </c>
      <c r="AS69" s="74" t="s">
        <v>24</v>
      </c>
      <c r="AT69" s="73" t="s">
        <v>24</v>
      </c>
      <c r="AU69" s="210" t="s">
        <v>24</v>
      </c>
      <c r="AV69" s="210" t="s">
        <v>24</v>
      </c>
      <c r="AW69" s="74" t="s">
        <v>24</v>
      </c>
      <c r="AY69" s="87">
        <v>1962</v>
      </c>
    </row>
    <row r="70" spans="2:51">
      <c r="B70" s="87">
        <v>1963</v>
      </c>
      <c r="C70" s="73" t="s">
        <v>24</v>
      </c>
      <c r="D70" s="74" t="s">
        <v>24</v>
      </c>
      <c r="E70" s="74" t="s">
        <v>24</v>
      </c>
      <c r="F70" s="74" t="s">
        <v>24</v>
      </c>
      <c r="G70" s="74" t="s">
        <v>24</v>
      </c>
      <c r="H70" s="74" t="s">
        <v>24</v>
      </c>
      <c r="I70" s="74" t="s">
        <v>24</v>
      </c>
      <c r="J70" s="74" t="s">
        <v>24</v>
      </c>
      <c r="K70" s="74" t="s">
        <v>24</v>
      </c>
      <c r="L70" s="74" t="s">
        <v>24</v>
      </c>
      <c r="M70" s="74" t="s">
        <v>24</v>
      </c>
      <c r="N70" s="73" t="s">
        <v>24</v>
      </c>
      <c r="O70" s="210" t="s">
        <v>24</v>
      </c>
      <c r="P70" s="210" t="s">
        <v>24</v>
      </c>
      <c r="R70" s="87">
        <v>1963</v>
      </c>
      <c r="S70" s="73" t="s">
        <v>24</v>
      </c>
      <c r="T70" s="74" t="s">
        <v>24</v>
      </c>
      <c r="U70" s="74" t="s">
        <v>24</v>
      </c>
      <c r="V70" s="74" t="s">
        <v>24</v>
      </c>
      <c r="W70" s="74" t="s">
        <v>24</v>
      </c>
      <c r="X70" s="74" t="s">
        <v>24</v>
      </c>
      <c r="Y70" s="74" t="s">
        <v>24</v>
      </c>
      <c r="Z70" s="74" t="s">
        <v>24</v>
      </c>
      <c r="AA70" s="74" t="s">
        <v>24</v>
      </c>
      <c r="AB70" s="74" t="s">
        <v>24</v>
      </c>
      <c r="AC70" s="74" t="s">
        <v>24</v>
      </c>
      <c r="AD70" s="73" t="s">
        <v>24</v>
      </c>
      <c r="AE70" s="210" t="s">
        <v>24</v>
      </c>
      <c r="AF70" s="210" t="s">
        <v>24</v>
      </c>
      <c r="AH70" s="87">
        <v>1963</v>
      </c>
      <c r="AI70" s="73" t="s">
        <v>24</v>
      </c>
      <c r="AJ70" s="74" t="s">
        <v>24</v>
      </c>
      <c r="AK70" s="74" t="s">
        <v>24</v>
      </c>
      <c r="AL70" s="74" t="s">
        <v>24</v>
      </c>
      <c r="AM70" s="74" t="s">
        <v>24</v>
      </c>
      <c r="AN70" s="74" t="s">
        <v>24</v>
      </c>
      <c r="AO70" s="74" t="s">
        <v>24</v>
      </c>
      <c r="AP70" s="74" t="s">
        <v>24</v>
      </c>
      <c r="AQ70" s="74" t="s">
        <v>24</v>
      </c>
      <c r="AR70" s="74" t="s">
        <v>24</v>
      </c>
      <c r="AS70" s="74" t="s">
        <v>24</v>
      </c>
      <c r="AT70" s="73" t="s">
        <v>24</v>
      </c>
      <c r="AU70" s="210" t="s">
        <v>24</v>
      </c>
      <c r="AV70" s="210" t="s">
        <v>24</v>
      </c>
      <c r="AW70" s="74" t="s">
        <v>24</v>
      </c>
      <c r="AY70" s="87">
        <v>1963</v>
      </c>
    </row>
    <row r="71" spans="2:51">
      <c r="B71" s="87">
        <v>1964</v>
      </c>
      <c r="C71" s="73" t="s">
        <v>24</v>
      </c>
      <c r="D71" s="74" t="s">
        <v>24</v>
      </c>
      <c r="E71" s="74" t="s">
        <v>24</v>
      </c>
      <c r="F71" s="74" t="s">
        <v>24</v>
      </c>
      <c r="G71" s="74" t="s">
        <v>24</v>
      </c>
      <c r="H71" s="74" t="s">
        <v>24</v>
      </c>
      <c r="I71" s="74" t="s">
        <v>24</v>
      </c>
      <c r="J71" s="74" t="s">
        <v>24</v>
      </c>
      <c r="K71" s="74" t="s">
        <v>24</v>
      </c>
      <c r="L71" s="74" t="s">
        <v>24</v>
      </c>
      <c r="M71" s="74" t="s">
        <v>24</v>
      </c>
      <c r="N71" s="73" t="s">
        <v>24</v>
      </c>
      <c r="O71" s="210" t="s">
        <v>24</v>
      </c>
      <c r="P71" s="210" t="s">
        <v>24</v>
      </c>
      <c r="R71" s="87">
        <v>1964</v>
      </c>
      <c r="S71" s="73" t="s">
        <v>24</v>
      </c>
      <c r="T71" s="74" t="s">
        <v>24</v>
      </c>
      <c r="U71" s="74" t="s">
        <v>24</v>
      </c>
      <c r="V71" s="74" t="s">
        <v>24</v>
      </c>
      <c r="W71" s="74" t="s">
        <v>24</v>
      </c>
      <c r="X71" s="74" t="s">
        <v>24</v>
      </c>
      <c r="Y71" s="74" t="s">
        <v>24</v>
      </c>
      <c r="Z71" s="74" t="s">
        <v>24</v>
      </c>
      <c r="AA71" s="74" t="s">
        <v>24</v>
      </c>
      <c r="AB71" s="74" t="s">
        <v>24</v>
      </c>
      <c r="AC71" s="74" t="s">
        <v>24</v>
      </c>
      <c r="AD71" s="73" t="s">
        <v>24</v>
      </c>
      <c r="AE71" s="210" t="s">
        <v>24</v>
      </c>
      <c r="AF71" s="210" t="s">
        <v>24</v>
      </c>
      <c r="AH71" s="87">
        <v>1964</v>
      </c>
      <c r="AI71" s="73" t="s">
        <v>24</v>
      </c>
      <c r="AJ71" s="74" t="s">
        <v>24</v>
      </c>
      <c r="AK71" s="74" t="s">
        <v>24</v>
      </c>
      <c r="AL71" s="74" t="s">
        <v>24</v>
      </c>
      <c r="AM71" s="74" t="s">
        <v>24</v>
      </c>
      <c r="AN71" s="74" t="s">
        <v>24</v>
      </c>
      <c r="AO71" s="74" t="s">
        <v>24</v>
      </c>
      <c r="AP71" s="74" t="s">
        <v>24</v>
      </c>
      <c r="AQ71" s="74" t="s">
        <v>24</v>
      </c>
      <c r="AR71" s="74" t="s">
        <v>24</v>
      </c>
      <c r="AS71" s="74" t="s">
        <v>24</v>
      </c>
      <c r="AT71" s="73" t="s">
        <v>24</v>
      </c>
      <c r="AU71" s="210" t="s">
        <v>24</v>
      </c>
      <c r="AV71" s="210" t="s">
        <v>24</v>
      </c>
      <c r="AW71" s="74" t="s">
        <v>24</v>
      </c>
      <c r="AY71" s="87">
        <v>1964</v>
      </c>
    </row>
    <row r="72" spans="2:51">
      <c r="B72" s="87">
        <v>1965</v>
      </c>
      <c r="C72" s="73" t="s">
        <v>24</v>
      </c>
      <c r="D72" s="74" t="s">
        <v>24</v>
      </c>
      <c r="E72" s="74" t="s">
        <v>24</v>
      </c>
      <c r="F72" s="74" t="s">
        <v>24</v>
      </c>
      <c r="G72" s="74" t="s">
        <v>24</v>
      </c>
      <c r="H72" s="74" t="s">
        <v>24</v>
      </c>
      <c r="I72" s="74" t="s">
        <v>24</v>
      </c>
      <c r="J72" s="74" t="s">
        <v>24</v>
      </c>
      <c r="K72" s="74" t="s">
        <v>24</v>
      </c>
      <c r="L72" s="74" t="s">
        <v>24</v>
      </c>
      <c r="M72" s="74" t="s">
        <v>24</v>
      </c>
      <c r="N72" s="73" t="s">
        <v>24</v>
      </c>
      <c r="O72" s="210" t="s">
        <v>24</v>
      </c>
      <c r="P72" s="210" t="s">
        <v>24</v>
      </c>
      <c r="R72" s="87">
        <v>1965</v>
      </c>
      <c r="S72" s="73" t="s">
        <v>24</v>
      </c>
      <c r="T72" s="74" t="s">
        <v>24</v>
      </c>
      <c r="U72" s="74" t="s">
        <v>24</v>
      </c>
      <c r="V72" s="74" t="s">
        <v>24</v>
      </c>
      <c r="W72" s="74" t="s">
        <v>24</v>
      </c>
      <c r="X72" s="74" t="s">
        <v>24</v>
      </c>
      <c r="Y72" s="74" t="s">
        <v>24</v>
      </c>
      <c r="Z72" s="74" t="s">
        <v>24</v>
      </c>
      <c r="AA72" s="74" t="s">
        <v>24</v>
      </c>
      <c r="AB72" s="74" t="s">
        <v>24</v>
      </c>
      <c r="AC72" s="74" t="s">
        <v>24</v>
      </c>
      <c r="AD72" s="73" t="s">
        <v>24</v>
      </c>
      <c r="AE72" s="210" t="s">
        <v>24</v>
      </c>
      <c r="AF72" s="210" t="s">
        <v>24</v>
      </c>
      <c r="AH72" s="87">
        <v>1965</v>
      </c>
      <c r="AI72" s="73" t="s">
        <v>24</v>
      </c>
      <c r="AJ72" s="74" t="s">
        <v>24</v>
      </c>
      <c r="AK72" s="74" t="s">
        <v>24</v>
      </c>
      <c r="AL72" s="74" t="s">
        <v>24</v>
      </c>
      <c r="AM72" s="74" t="s">
        <v>24</v>
      </c>
      <c r="AN72" s="74" t="s">
        <v>24</v>
      </c>
      <c r="AO72" s="74" t="s">
        <v>24</v>
      </c>
      <c r="AP72" s="74" t="s">
        <v>24</v>
      </c>
      <c r="AQ72" s="74" t="s">
        <v>24</v>
      </c>
      <c r="AR72" s="74" t="s">
        <v>24</v>
      </c>
      <c r="AS72" s="74" t="s">
        <v>24</v>
      </c>
      <c r="AT72" s="73" t="s">
        <v>24</v>
      </c>
      <c r="AU72" s="210" t="s">
        <v>24</v>
      </c>
      <c r="AV72" s="210" t="s">
        <v>24</v>
      </c>
      <c r="AW72" s="74" t="s">
        <v>24</v>
      </c>
      <c r="AY72" s="87">
        <v>1965</v>
      </c>
    </row>
    <row r="73" spans="2:51">
      <c r="B73" s="87">
        <v>1966</v>
      </c>
      <c r="C73" s="73" t="s">
        <v>24</v>
      </c>
      <c r="D73" s="74" t="s">
        <v>24</v>
      </c>
      <c r="E73" s="74" t="s">
        <v>24</v>
      </c>
      <c r="F73" s="74" t="s">
        <v>24</v>
      </c>
      <c r="G73" s="74" t="s">
        <v>24</v>
      </c>
      <c r="H73" s="74" t="s">
        <v>24</v>
      </c>
      <c r="I73" s="74" t="s">
        <v>24</v>
      </c>
      <c r="J73" s="74" t="s">
        <v>24</v>
      </c>
      <c r="K73" s="74" t="s">
        <v>24</v>
      </c>
      <c r="L73" s="74" t="s">
        <v>24</v>
      </c>
      <c r="M73" s="74" t="s">
        <v>24</v>
      </c>
      <c r="N73" s="73" t="s">
        <v>24</v>
      </c>
      <c r="O73" s="210" t="s">
        <v>24</v>
      </c>
      <c r="P73" s="210" t="s">
        <v>24</v>
      </c>
      <c r="R73" s="87">
        <v>1966</v>
      </c>
      <c r="S73" s="73" t="s">
        <v>24</v>
      </c>
      <c r="T73" s="74" t="s">
        <v>24</v>
      </c>
      <c r="U73" s="74" t="s">
        <v>24</v>
      </c>
      <c r="V73" s="74" t="s">
        <v>24</v>
      </c>
      <c r="W73" s="74" t="s">
        <v>24</v>
      </c>
      <c r="X73" s="74" t="s">
        <v>24</v>
      </c>
      <c r="Y73" s="74" t="s">
        <v>24</v>
      </c>
      <c r="Z73" s="74" t="s">
        <v>24</v>
      </c>
      <c r="AA73" s="74" t="s">
        <v>24</v>
      </c>
      <c r="AB73" s="74" t="s">
        <v>24</v>
      </c>
      <c r="AC73" s="74" t="s">
        <v>24</v>
      </c>
      <c r="AD73" s="73" t="s">
        <v>24</v>
      </c>
      <c r="AE73" s="210" t="s">
        <v>24</v>
      </c>
      <c r="AF73" s="210" t="s">
        <v>24</v>
      </c>
      <c r="AH73" s="87">
        <v>1966</v>
      </c>
      <c r="AI73" s="73" t="s">
        <v>24</v>
      </c>
      <c r="AJ73" s="74" t="s">
        <v>24</v>
      </c>
      <c r="AK73" s="74" t="s">
        <v>24</v>
      </c>
      <c r="AL73" s="74" t="s">
        <v>24</v>
      </c>
      <c r="AM73" s="74" t="s">
        <v>24</v>
      </c>
      <c r="AN73" s="74" t="s">
        <v>24</v>
      </c>
      <c r="AO73" s="74" t="s">
        <v>24</v>
      </c>
      <c r="AP73" s="74" t="s">
        <v>24</v>
      </c>
      <c r="AQ73" s="74" t="s">
        <v>24</v>
      </c>
      <c r="AR73" s="74" t="s">
        <v>24</v>
      </c>
      <c r="AS73" s="74" t="s">
        <v>24</v>
      </c>
      <c r="AT73" s="73" t="s">
        <v>24</v>
      </c>
      <c r="AU73" s="210" t="s">
        <v>24</v>
      </c>
      <c r="AV73" s="210" t="s">
        <v>24</v>
      </c>
      <c r="AW73" s="74" t="s">
        <v>24</v>
      </c>
      <c r="AY73" s="87">
        <v>1966</v>
      </c>
    </row>
    <row r="74" spans="2:51">
      <c r="B74" s="87">
        <v>1967</v>
      </c>
      <c r="C74" s="73" t="s">
        <v>24</v>
      </c>
      <c r="D74" s="74" t="s">
        <v>24</v>
      </c>
      <c r="E74" s="74" t="s">
        <v>24</v>
      </c>
      <c r="F74" s="74" t="s">
        <v>24</v>
      </c>
      <c r="G74" s="74" t="s">
        <v>24</v>
      </c>
      <c r="H74" s="74" t="s">
        <v>24</v>
      </c>
      <c r="I74" s="74" t="s">
        <v>24</v>
      </c>
      <c r="J74" s="74" t="s">
        <v>24</v>
      </c>
      <c r="K74" s="74" t="s">
        <v>24</v>
      </c>
      <c r="L74" s="74" t="s">
        <v>24</v>
      </c>
      <c r="M74" s="74" t="s">
        <v>24</v>
      </c>
      <c r="N74" s="73" t="s">
        <v>24</v>
      </c>
      <c r="O74" s="210" t="s">
        <v>24</v>
      </c>
      <c r="P74" s="210" t="s">
        <v>24</v>
      </c>
      <c r="R74" s="87">
        <v>1967</v>
      </c>
      <c r="S74" s="73" t="s">
        <v>24</v>
      </c>
      <c r="T74" s="74" t="s">
        <v>24</v>
      </c>
      <c r="U74" s="74" t="s">
        <v>24</v>
      </c>
      <c r="V74" s="74" t="s">
        <v>24</v>
      </c>
      <c r="W74" s="74" t="s">
        <v>24</v>
      </c>
      <c r="X74" s="74" t="s">
        <v>24</v>
      </c>
      <c r="Y74" s="74" t="s">
        <v>24</v>
      </c>
      <c r="Z74" s="74" t="s">
        <v>24</v>
      </c>
      <c r="AA74" s="74" t="s">
        <v>24</v>
      </c>
      <c r="AB74" s="74" t="s">
        <v>24</v>
      </c>
      <c r="AC74" s="74" t="s">
        <v>24</v>
      </c>
      <c r="AD74" s="73" t="s">
        <v>24</v>
      </c>
      <c r="AE74" s="210" t="s">
        <v>24</v>
      </c>
      <c r="AF74" s="210" t="s">
        <v>24</v>
      </c>
      <c r="AH74" s="87">
        <v>1967</v>
      </c>
      <c r="AI74" s="73" t="s">
        <v>24</v>
      </c>
      <c r="AJ74" s="74" t="s">
        <v>24</v>
      </c>
      <c r="AK74" s="74" t="s">
        <v>24</v>
      </c>
      <c r="AL74" s="74" t="s">
        <v>24</v>
      </c>
      <c r="AM74" s="74" t="s">
        <v>24</v>
      </c>
      <c r="AN74" s="74" t="s">
        <v>24</v>
      </c>
      <c r="AO74" s="74" t="s">
        <v>24</v>
      </c>
      <c r="AP74" s="74" t="s">
        <v>24</v>
      </c>
      <c r="AQ74" s="74" t="s">
        <v>24</v>
      </c>
      <c r="AR74" s="74" t="s">
        <v>24</v>
      </c>
      <c r="AS74" s="74" t="s">
        <v>24</v>
      </c>
      <c r="AT74" s="73" t="s">
        <v>24</v>
      </c>
      <c r="AU74" s="210" t="s">
        <v>24</v>
      </c>
      <c r="AV74" s="210" t="s">
        <v>24</v>
      </c>
      <c r="AW74" s="74" t="s">
        <v>24</v>
      </c>
      <c r="AY74" s="87">
        <v>1967</v>
      </c>
    </row>
    <row r="75" spans="2:51">
      <c r="B75" s="88">
        <v>1968</v>
      </c>
      <c r="C75" s="73" t="s">
        <v>24</v>
      </c>
      <c r="D75" s="74" t="s">
        <v>24</v>
      </c>
      <c r="E75" s="74" t="s">
        <v>24</v>
      </c>
      <c r="F75" s="74" t="s">
        <v>24</v>
      </c>
      <c r="G75" s="74" t="s">
        <v>24</v>
      </c>
      <c r="H75" s="74" t="s">
        <v>24</v>
      </c>
      <c r="I75" s="74" t="s">
        <v>24</v>
      </c>
      <c r="J75" s="74" t="s">
        <v>24</v>
      </c>
      <c r="K75" s="74" t="s">
        <v>24</v>
      </c>
      <c r="L75" s="74" t="s">
        <v>24</v>
      </c>
      <c r="M75" s="74" t="s">
        <v>24</v>
      </c>
      <c r="N75" s="73" t="s">
        <v>24</v>
      </c>
      <c r="O75" s="210" t="s">
        <v>24</v>
      </c>
      <c r="P75" s="210" t="s">
        <v>24</v>
      </c>
      <c r="R75" s="88">
        <v>1968</v>
      </c>
      <c r="S75" s="73" t="s">
        <v>24</v>
      </c>
      <c r="T75" s="74" t="s">
        <v>24</v>
      </c>
      <c r="U75" s="74" t="s">
        <v>24</v>
      </c>
      <c r="V75" s="74" t="s">
        <v>24</v>
      </c>
      <c r="W75" s="74" t="s">
        <v>24</v>
      </c>
      <c r="X75" s="74" t="s">
        <v>24</v>
      </c>
      <c r="Y75" s="74" t="s">
        <v>24</v>
      </c>
      <c r="Z75" s="74" t="s">
        <v>24</v>
      </c>
      <c r="AA75" s="74" t="s">
        <v>24</v>
      </c>
      <c r="AB75" s="74" t="s">
        <v>24</v>
      </c>
      <c r="AC75" s="74" t="s">
        <v>24</v>
      </c>
      <c r="AD75" s="73" t="s">
        <v>24</v>
      </c>
      <c r="AE75" s="210" t="s">
        <v>24</v>
      </c>
      <c r="AF75" s="210" t="s">
        <v>24</v>
      </c>
      <c r="AH75" s="88">
        <v>1968</v>
      </c>
      <c r="AI75" s="73" t="s">
        <v>24</v>
      </c>
      <c r="AJ75" s="74" t="s">
        <v>24</v>
      </c>
      <c r="AK75" s="74" t="s">
        <v>24</v>
      </c>
      <c r="AL75" s="74" t="s">
        <v>24</v>
      </c>
      <c r="AM75" s="74" t="s">
        <v>24</v>
      </c>
      <c r="AN75" s="74" t="s">
        <v>24</v>
      </c>
      <c r="AO75" s="74" t="s">
        <v>24</v>
      </c>
      <c r="AP75" s="74" t="s">
        <v>24</v>
      </c>
      <c r="AQ75" s="74" t="s">
        <v>24</v>
      </c>
      <c r="AR75" s="74" t="s">
        <v>24</v>
      </c>
      <c r="AS75" s="74" t="s">
        <v>24</v>
      </c>
      <c r="AT75" s="73" t="s">
        <v>24</v>
      </c>
      <c r="AU75" s="210" t="s">
        <v>24</v>
      </c>
      <c r="AV75" s="210" t="s">
        <v>24</v>
      </c>
      <c r="AW75" s="74" t="s">
        <v>24</v>
      </c>
      <c r="AY75" s="88">
        <v>1968</v>
      </c>
    </row>
    <row r="76" spans="2:51">
      <c r="B76" s="88">
        <v>1969</v>
      </c>
      <c r="C76" s="73" t="s">
        <v>24</v>
      </c>
      <c r="D76" s="74" t="s">
        <v>24</v>
      </c>
      <c r="E76" s="74" t="s">
        <v>24</v>
      </c>
      <c r="F76" s="74" t="s">
        <v>24</v>
      </c>
      <c r="G76" s="74" t="s">
        <v>24</v>
      </c>
      <c r="H76" s="74" t="s">
        <v>24</v>
      </c>
      <c r="I76" s="74" t="s">
        <v>24</v>
      </c>
      <c r="J76" s="74" t="s">
        <v>24</v>
      </c>
      <c r="K76" s="74" t="s">
        <v>24</v>
      </c>
      <c r="L76" s="74" t="s">
        <v>24</v>
      </c>
      <c r="M76" s="74" t="s">
        <v>24</v>
      </c>
      <c r="N76" s="73" t="s">
        <v>24</v>
      </c>
      <c r="O76" s="210" t="s">
        <v>24</v>
      </c>
      <c r="P76" s="210" t="s">
        <v>24</v>
      </c>
      <c r="R76" s="88">
        <v>1969</v>
      </c>
      <c r="S76" s="73" t="s">
        <v>24</v>
      </c>
      <c r="T76" s="74" t="s">
        <v>24</v>
      </c>
      <c r="U76" s="74" t="s">
        <v>24</v>
      </c>
      <c r="V76" s="74" t="s">
        <v>24</v>
      </c>
      <c r="W76" s="74" t="s">
        <v>24</v>
      </c>
      <c r="X76" s="74" t="s">
        <v>24</v>
      </c>
      <c r="Y76" s="74" t="s">
        <v>24</v>
      </c>
      <c r="Z76" s="74" t="s">
        <v>24</v>
      </c>
      <c r="AA76" s="74" t="s">
        <v>24</v>
      </c>
      <c r="AB76" s="74" t="s">
        <v>24</v>
      </c>
      <c r="AC76" s="74" t="s">
        <v>24</v>
      </c>
      <c r="AD76" s="73" t="s">
        <v>24</v>
      </c>
      <c r="AE76" s="210" t="s">
        <v>24</v>
      </c>
      <c r="AF76" s="210" t="s">
        <v>24</v>
      </c>
      <c r="AH76" s="88">
        <v>1969</v>
      </c>
      <c r="AI76" s="73" t="s">
        <v>24</v>
      </c>
      <c r="AJ76" s="74" t="s">
        <v>24</v>
      </c>
      <c r="AK76" s="74" t="s">
        <v>24</v>
      </c>
      <c r="AL76" s="74" t="s">
        <v>24</v>
      </c>
      <c r="AM76" s="74" t="s">
        <v>24</v>
      </c>
      <c r="AN76" s="74" t="s">
        <v>24</v>
      </c>
      <c r="AO76" s="74" t="s">
        <v>24</v>
      </c>
      <c r="AP76" s="74" t="s">
        <v>24</v>
      </c>
      <c r="AQ76" s="74" t="s">
        <v>24</v>
      </c>
      <c r="AR76" s="74" t="s">
        <v>24</v>
      </c>
      <c r="AS76" s="74" t="s">
        <v>24</v>
      </c>
      <c r="AT76" s="73" t="s">
        <v>24</v>
      </c>
      <c r="AU76" s="210" t="s">
        <v>24</v>
      </c>
      <c r="AV76" s="210" t="s">
        <v>24</v>
      </c>
      <c r="AW76" s="74" t="s">
        <v>24</v>
      </c>
      <c r="AY76" s="88">
        <v>1969</v>
      </c>
    </row>
    <row r="77" spans="2:51">
      <c r="B77" s="88">
        <v>1970</v>
      </c>
      <c r="C77" s="73" t="s">
        <v>24</v>
      </c>
      <c r="D77" s="74" t="s">
        <v>24</v>
      </c>
      <c r="E77" s="74" t="s">
        <v>24</v>
      </c>
      <c r="F77" s="74" t="s">
        <v>24</v>
      </c>
      <c r="G77" s="74" t="s">
        <v>24</v>
      </c>
      <c r="H77" s="74" t="s">
        <v>24</v>
      </c>
      <c r="I77" s="74" t="s">
        <v>24</v>
      </c>
      <c r="J77" s="74" t="s">
        <v>24</v>
      </c>
      <c r="K77" s="74" t="s">
        <v>24</v>
      </c>
      <c r="L77" s="74" t="s">
        <v>24</v>
      </c>
      <c r="M77" s="74" t="s">
        <v>24</v>
      </c>
      <c r="N77" s="73" t="s">
        <v>24</v>
      </c>
      <c r="O77" s="210" t="s">
        <v>24</v>
      </c>
      <c r="P77" s="210" t="s">
        <v>24</v>
      </c>
      <c r="R77" s="88">
        <v>1970</v>
      </c>
      <c r="S77" s="73" t="s">
        <v>24</v>
      </c>
      <c r="T77" s="74" t="s">
        <v>24</v>
      </c>
      <c r="U77" s="74" t="s">
        <v>24</v>
      </c>
      <c r="V77" s="74" t="s">
        <v>24</v>
      </c>
      <c r="W77" s="74" t="s">
        <v>24</v>
      </c>
      <c r="X77" s="74" t="s">
        <v>24</v>
      </c>
      <c r="Y77" s="74" t="s">
        <v>24</v>
      </c>
      <c r="Z77" s="74" t="s">
        <v>24</v>
      </c>
      <c r="AA77" s="74" t="s">
        <v>24</v>
      </c>
      <c r="AB77" s="74" t="s">
        <v>24</v>
      </c>
      <c r="AC77" s="74" t="s">
        <v>24</v>
      </c>
      <c r="AD77" s="73" t="s">
        <v>24</v>
      </c>
      <c r="AE77" s="210" t="s">
        <v>24</v>
      </c>
      <c r="AF77" s="210" t="s">
        <v>24</v>
      </c>
      <c r="AH77" s="88">
        <v>1970</v>
      </c>
      <c r="AI77" s="73" t="s">
        <v>24</v>
      </c>
      <c r="AJ77" s="74" t="s">
        <v>24</v>
      </c>
      <c r="AK77" s="74" t="s">
        <v>24</v>
      </c>
      <c r="AL77" s="74" t="s">
        <v>24</v>
      </c>
      <c r="AM77" s="74" t="s">
        <v>24</v>
      </c>
      <c r="AN77" s="74" t="s">
        <v>24</v>
      </c>
      <c r="AO77" s="74" t="s">
        <v>24</v>
      </c>
      <c r="AP77" s="74" t="s">
        <v>24</v>
      </c>
      <c r="AQ77" s="74" t="s">
        <v>24</v>
      </c>
      <c r="AR77" s="74" t="s">
        <v>24</v>
      </c>
      <c r="AS77" s="74" t="s">
        <v>24</v>
      </c>
      <c r="AT77" s="73" t="s">
        <v>24</v>
      </c>
      <c r="AU77" s="210" t="s">
        <v>24</v>
      </c>
      <c r="AV77" s="210" t="s">
        <v>24</v>
      </c>
      <c r="AW77" s="74" t="s">
        <v>24</v>
      </c>
      <c r="AY77" s="88">
        <v>1970</v>
      </c>
    </row>
    <row r="78" spans="2:51">
      <c r="B78" s="88">
        <v>1971</v>
      </c>
      <c r="C78" s="73" t="s">
        <v>24</v>
      </c>
      <c r="D78" s="74" t="s">
        <v>24</v>
      </c>
      <c r="E78" s="74" t="s">
        <v>24</v>
      </c>
      <c r="F78" s="74" t="s">
        <v>24</v>
      </c>
      <c r="G78" s="74" t="s">
        <v>24</v>
      </c>
      <c r="H78" s="74" t="s">
        <v>24</v>
      </c>
      <c r="I78" s="74" t="s">
        <v>24</v>
      </c>
      <c r="J78" s="74" t="s">
        <v>24</v>
      </c>
      <c r="K78" s="74" t="s">
        <v>24</v>
      </c>
      <c r="L78" s="74" t="s">
        <v>24</v>
      </c>
      <c r="M78" s="74" t="s">
        <v>24</v>
      </c>
      <c r="N78" s="73" t="s">
        <v>24</v>
      </c>
      <c r="O78" s="210" t="s">
        <v>24</v>
      </c>
      <c r="P78" s="210" t="s">
        <v>24</v>
      </c>
      <c r="R78" s="88">
        <v>1971</v>
      </c>
      <c r="S78" s="73" t="s">
        <v>24</v>
      </c>
      <c r="T78" s="74" t="s">
        <v>24</v>
      </c>
      <c r="U78" s="74" t="s">
        <v>24</v>
      </c>
      <c r="V78" s="74" t="s">
        <v>24</v>
      </c>
      <c r="W78" s="74" t="s">
        <v>24</v>
      </c>
      <c r="X78" s="74" t="s">
        <v>24</v>
      </c>
      <c r="Y78" s="74" t="s">
        <v>24</v>
      </c>
      <c r="Z78" s="74" t="s">
        <v>24</v>
      </c>
      <c r="AA78" s="74" t="s">
        <v>24</v>
      </c>
      <c r="AB78" s="74" t="s">
        <v>24</v>
      </c>
      <c r="AC78" s="74" t="s">
        <v>24</v>
      </c>
      <c r="AD78" s="73" t="s">
        <v>24</v>
      </c>
      <c r="AE78" s="210" t="s">
        <v>24</v>
      </c>
      <c r="AF78" s="210" t="s">
        <v>24</v>
      </c>
      <c r="AH78" s="88">
        <v>1971</v>
      </c>
      <c r="AI78" s="73" t="s">
        <v>24</v>
      </c>
      <c r="AJ78" s="74" t="s">
        <v>24</v>
      </c>
      <c r="AK78" s="74" t="s">
        <v>24</v>
      </c>
      <c r="AL78" s="74" t="s">
        <v>24</v>
      </c>
      <c r="AM78" s="74" t="s">
        <v>24</v>
      </c>
      <c r="AN78" s="74" t="s">
        <v>24</v>
      </c>
      <c r="AO78" s="74" t="s">
        <v>24</v>
      </c>
      <c r="AP78" s="74" t="s">
        <v>24</v>
      </c>
      <c r="AQ78" s="74" t="s">
        <v>24</v>
      </c>
      <c r="AR78" s="74" t="s">
        <v>24</v>
      </c>
      <c r="AS78" s="74" t="s">
        <v>24</v>
      </c>
      <c r="AT78" s="73" t="s">
        <v>24</v>
      </c>
      <c r="AU78" s="210" t="s">
        <v>24</v>
      </c>
      <c r="AV78" s="210" t="s">
        <v>24</v>
      </c>
      <c r="AW78" s="74" t="s">
        <v>24</v>
      </c>
      <c r="AY78" s="88">
        <v>1971</v>
      </c>
    </row>
    <row r="79" spans="2:51">
      <c r="B79" s="88">
        <v>1972</v>
      </c>
      <c r="C79" s="73" t="s">
        <v>24</v>
      </c>
      <c r="D79" s="74" t="s">
        <v>24</v>
      </c>
      <c r="E79" s="74" t="s">
        <v>24</v>
      </c>
      <c r="F79" s="74" t="s">
        <v>24</v>
      </c>
      <c r="G79" s="74" t="s">
        <v>24</v>
      </c>
      <c r="H79" s="74" t="s">
        <v>24</v>
      </c>
      <c r="I79" s="74" t="s">
        <v>24</v>
      </c>
      <c r="J79" s="74" t="s">
        <v>24</v>
      </c>
      <c r="K79" s="74" t="s">
        <v>24</v>
      </c>
      <c r="L79" s="74" t="s">
        <v>24</v>
      </c>
      <c r="M79" s="74" t="s">
        <v>24</v>
      </c>
      <c r="N79" s="73" t="s">
        <v>24</v>
      </c>
      <c r="O79" s="210" t="s">
        <v>24</v>
      </c>
      <c r="P79" s="210" t="s">
        <v>24</v>
      </c>
      <c r="R79" s="88">
        <v>1972</v>
      </c>
      <c r="S79" s="73" t="s">
        <v>24</v>
      </c>
      <c r="T79" s="74" t="s">
        <v>24</v>
      </c>
      <c r="U79" s="74" t="s">
        <v>24</v>
      </c>
      <c r="V79" s="74" t="s">
        <v>24</v>
      </c>
      <c r="W79" s="74" t="s">
        <v>24</v>
      </c>
      <c r="X79" s="74" t="s">
        <v>24</v>
      </c>
      <c r="Y79" s="74" t="s">
        <v>24</v>
      </c>
      <c r="Z79" s="74" t="s">
        <v>24</v>
      </c>
      <c r="AA79" s="74" t="s">
        <v>24</v>
      </c>
      <c r="AB79" s="74" t="s">
        <v>24</v>
      </c>
      <c r="AC79" s="74" t="s">
        <v>24</v>
      </c>
      <c r="AD79" s="73" t="s">
        <v>24</v>
      </c>
      <c r="AE79" s="210" t="s">
        <v>24</v>
      </c>
      <c r="AF79" s="210" t="s">
        <v>24</v>
      </c>
      <c r="AH79" s="88">
        <v>1972</v>
      </c>
      <c r="AI79" s="73" t="s">
        <v>24</v>
      </c>
      <c r="AJ79" s="74" t="s">
        <v>24</v>
      </c>
      <c r="AK79" s="74" t="s">
        <v>24</v>
      </c>
      <c r="AL79" s="74" t="s">
        <v>24</v>
      </c>
      <c r="AM79" s="74" t="s">
        <v>24</v>
      </c>
      <c r="AN79" s="74" t="s">
        <v>24</v>
      </c>
      <c r="AO79" s="74" t="s">
        <v>24</v>
      </c>
      <c r="AP79" s="74" t="s">
        <v>24</v>
      </c>
      <c r="AQ79" s="74" t="s">
        <v>24</v>
      </c>
      <c r="AR79" s="74" t="s">
        <v>24</v>
      </c>
      <c r="AS79" s="74" t="s">
        <v>24</v>
      </c>
      <c r="AT79" s="73" t="s">
        <v>24</v>
      </c>
      <c r="AU79" s="210" t="s">
        <v>24</v>
      </c>
      <c r="AV79" s="210" t="s">
        <v>24</v>
      </c>
      <c r="AW79" s="74" t="s">
        <v>24</v>
      </c>
      <c r="AY79" s="88">
        <v>1972</v>
      </c>
    </row>
    <row r="80" spans="2:51">
      <c r="B80" s="88">
        <v>1973</v>
      </c>
      <c r="C80" s="73" t="s">
        <v>24</v>
      </c>
      <c r="D80" s="74" t="s">
        <v>24</v>
      </c>
      <c r="E80" s="74" t="s">
        <v>24</v>
      </c>
      <c r="F80" s="74" t="s">
        <v>24</v>
      </c>
      <c r="G80" s="74" t="s">
        <v>24</v>
      </c>
      <c r="H80" s="74" t="s">
        <v>24</v>
      </c>
      <c r="I80" s="74" t="s">
        <v>24</v>
      </c>
      <c r="J80" s="74" t="s">
        <v>24</v>
      </c>
      <c r="K80" s="74" t="s">
        <v>24</v>
      </c>
      <c r="L80" s="74" t="s">
        <v>24</v>
      </c>
      <c r="M80" s="74" t="s">
        <v>24</v>
      </c>
      <c r="N80" s="73" t="s">
        <v>24</v>
      </c>
      <c r="O80" s="210" t="s">
        <v>24</v>
      </c>
      <c r="P80" s="210" t="s">
        <v>24</v>
      </c>
      <c r="R80" s="88">
        <v>1973</v>
      </c>
      <c r="S80" s="73" t="s">
        <v>24</v>
      </c>
      <c r="T80" s="74" t="s">
        <v>24</v>
      </c>
      <c r="U80" s="74" t="s">
        <v>24</v>
      </c>
      <c r="V80" s="74" t="s">
        <v>24</v>
      </c>
      <c r="W80" s="74" t="s">
        <v>24</v>
      </c>
      <c r="X80" s="74" t="s">
        <v>24</v>
      </c>
      <c r="Y80" s="74" t="s">
        <v>24</v>
      </c>
      <c r="Z80" s="74" t="s">
        <v>24</v>
      </c>
      <c r="AA80" s="74" t="s">
        <v>24</v>
      </c>
      <c r="AB80" s="74" t="s">
        <v>24</v>
      </c>
      <c r="AC80" s="74" t="s">
        <v>24</v>
      </c>
      <c r="AD80" s="73" t="s">
        <v>24</v>
      </c>
      <c r="AE80" s="210" t="s">
        <v>24</v>
      </c>
      <c r="AF80" s="210" t="s">
        <v>24</v>
      </c>
      <c r="AH80" s="88">
        <v>1973</v>
      </c>
      <c r="AI80" s="73" t="s">
        <v>24</v>
      </c>
      <c r="AJ80" s="74" t="s">
        <v>24</v>
      </c>
      <c r="AK80" s="74" t="s">
        <v>24</v>
      </c>
      <c r="AL80" s="74" t="s">
        <v>24</v>
      </c>
      <c r="AM80" s="74" t="s">
        <v>24</v>
      </c>
      <c r="AN80" s="74" t="s">
        <v>24</v>
      </c>
      <c r="AO80" s="74" t="s">
        <v>24</v>
      </c>
      <c r="AP80" s="74" t="s">
        <v>24</v>
      </c>
      <c r="AQ80" s="74" t="s">
        <v>24</v>
      </c>
      <c r="AR80" s="74" t="s">
        <v>24</v>
      </c>
      <c r="AS80" s="74" t="s">
        <v>24</v>
      </c>
      <c r="AT80" s="73" t="s">
        <v>24</v>
      </c>
      <c r="AU80" s="210" t="s">
        <v>24</v>
      </c>
      <c r="AV80" s="210" t="s">
        <v>24</v>
      </c>
      <c r="AW80" s="74" t="s">
        <v>24</v>
      </c>
      <c r="AY80" s="88">
        <v>1973</v>
      </c>
    </row>
    <row r="81" spans="2:51">
      <c r="B81" s="88">
        <v>1974</v>
      </c>
      <c r="C81" s="73" t="s">
        <v>24</v>
      </c>
      <c r="D81" s="74" t="s">
        <v>24</v>
      </c>
      <c r="E81" s="74" t="s">
        <v>24</v>
      </c>
      <c r="F81" s="74" t="s">
        <v>24</v>
      </c>
      <c r="G81" s="74" t="s">
        <v>24</v>
      </c>
      <c r="H81" s="74" t="s">
        <v>24</v>
      </c>
      <c r="I81" s="74" t="s">
        <v>24</v>
      </c>
      <c r="J81" s="74" t="s">
        <v>24</v>
      </c>
      <c r="K81" s="74" t="s">
        <v>24</v>
      </c>
      <c r="L81" s="74" t="s">
        <v>24</v>
      </c>
      <c r="M81" s="74" t="s">
        <v>24</v>
      </c>
      <c r="N81" s="73" t="s">
        <v>24</v>
      </c>
      <c r="O81" s="210" t="s">
        <v>24</v>
      </c>
      <c r="P81" s="210" t="s">
        <v>24</v>
      </c>
      <c r="R81" s="88">
        <v>1974</v>
      </c>
      <c r="S81" s="73" t="s">
        <v>24</v>
      </c>
      <c r="T81" s="74" t="s">
        <v>24</v>
      </c>
      <c r="U81" s="74" t="s">
        <v>24</v>
      </c>
      <c r="V81" s="74" t="s">
        <v>24</v>
      </c>
      <c r="W81" s="74" t="s">
        <v>24</v>
      </c>
      <c r="X81" s="74" t="s">
        <v>24</v>
      </c>
      <c r="Y81" s="74" t="s">
        <v>24</v>
      </c>
      <c r="Z81" s="74" t="s">
        <v>24</v>
      </c>
      <c r="AA81" s="74" t="s">
        <v>24</v>
      </c>
      <c r="AB81" s="74" t="s">
        <v>24</v>
      </c>
      <c r="AC81" s="74" t="s">
        <v>24</v>
      </c>
      <c r="AD81" s="73" t="s">
        <v>24</v>
      </c>
      <c r="AE81" s="210" t="s">
        <v>24</v>
      </c>
      <c r="AF81" s="210" t="s">
        <v>24</v>
      </c>
      <c r="AH81" s="88">
        <v>1974</v>
      </c>
      <c r="AI81" s="73" t="s">
        <v>24</v>
      </c>
      <c r="AJ81" s="74" t="s">
        <v>24</v>
      </c>
      <c r="AK81" s="74" t="s">
        <v>24</v>
      </c>
      <c r="AL81" s="74" t="s">
        <v>24</v>
      </c>
      <c r="AM81" s="74" t="s">
        <v>24</v>
      </c>
      <c r="AN81" s="74" t="s">
        <v>24</v>
      </c>
      <c r="AO81" s="74" t="s">
        <v>24</v>
      </c>
      <c r="AP81" s="74" t="s">
        <v>24</v>
      </c>
      <c r="AQ81" s="74" t="s">
        <v>24</v>
      </c>
      <c r="AR81" s="74" t="s">
        <v>24</v>
      </c>
      <c r="AS81" s="74" t="s">
        <v>24</v>
      </c>
      <c r="AT81" s="73" t="s">
        <v>24</v>
      </c>
      <c r="AU81" s="210" t="s">
        <v>24</v>
      </c>
      <c r="AV81" s="210" t="s">
        <v>24</v>
      </c>
      <c r="AW81" s="74" t="s">
        <v>24</v>
      </c>
      <c r="AY81" s="88">
        <v>1974</v>
      </c>
    </row>
    <row r="82" spans="2:51">
      <c r="B82" s="88">
        <v>1975</v>
      </c>
      <c r="C82" s="73" t="s">
        <v>24</v>
      </c>
      <c r="D82" s="74" t="s">
        <v>24</v>
      </c>
      <c r="E82" s="74" t="s">
        <v>24</v>
      </c>
      <c r="F82" s="74" t="s">
        <v>24</v>
      </c>
      <c r="G82" s="74" t="s">
        <v>24</v>
      </c>
      <c r="H82" s="74" t="s">
        <v>24</v>
      </c>
      <c r="I82" s="74" t="s">
        <v>24</v>
      </c>
      <c r="J82" s="74" t="s">
        <v>24</v>
      </c>
      <c r="K82" s="74" t="s">
        <v>24</v>
      </c>
      <c r="L82" s="74" t="s">
        <v>24</v>
      </c>
      <c r="M82" s="74" t="s">
        <v>24</v>
      </c>
      <c r="N82" s="73" t="s">
        <v>24</v>
      </c>
      <c r="O82" s="210" t="s">
        <v>24</v>
      </c>
      <c r="P82" s="210" t="s">
        <v>24</v>
      </c>
      <c r="R82" s="88">
        <v>1975</v>
      </c>
      <c r="S82" s="73" t="s">
        <v>24</v>
      </c>
      <c r="T82" s="74" t="s">
        <v>24</v>
      </c>
      <c r="U82" s="74" t="s">
        <v>24</v>
      </c>
      <c r="V82" s="74" t="s">
        <v>24</v>
      </c>
      <c r="W82" s="74" t="s">
        <v>24</v>
      </c>
      <c r="X82" s="74" t="s">
        <v>24</v>
      </c>
      <c r="Y82" s="74" t="s">
        <v>24</v>
      </c>
      <c r="Z82" s="74" t="s">
        <v>24</v>
      </c>
      <c r="AA82" s="74" t="s">
        <v>24</v>
      </c>
      <c r="AB82" s="74" t="s">
        <v>24</v>
      </c>
      <c r="AC82" s="74" t="s">
        <v>24</v>
      </c>
      <c r="AD82" s="73" t="s">
        <v>24</v>
      </c>
      <c r="AE82" s="210" t="s">
        <v>24</v>
      </c>
      <c r="AF82" s="210" t="s">
        <v>24</v>
      </c>
      <c r="AH82" s="88">
        <v>1975</v>
      </c>
      <c r="AI82" s="73" t="s">
        <v>24</v>
      </c>
      <c r="AJ82" s="74" t="s">
        <v>24</v>
      </c>
      <c r="AK82" s="74" t="s">
        <v>24</v>
      </c>
      <c r="AL82" s="74" t="s">
        <v>24</v>
      </c>
      <c r="AM82" s="74" t="s">
        <v>24</v>
      </c>
      <c r="AN82" s="74" t="s">
        <v>24</v>
      </c>
      <c r="AO82" s="74" t="s">
        <v>24</v>
      </c>
      <c r="AP82" s="74" t="s">
        <v>24</v>
      </c>
      <c r="AQ82" s="74" t="s">
        <v>24</v>
      </c>
      <c r="AR82" s="74" t="s">
        <v>24</v>
      </c>
      <c r="AS82" s="74" t="s">
        <v>24</v>
      </c>
      <c r="AT82" s="73" t="s">
        <v>24</v>
      </c>
      <c r="AU82" s="210" t="s">
        <v>24</v>
      </c>
      <c r="AV82" s="210" t="s">
        <v>24</v>
      </c>
      <c r="AW82" s="74" t="s">
        <v>24</v>
      </c>
      <c r="AY82" s="88">
        <v>1975</v>
      </c>
    </row>
    <row r="83" spans="2:51">
      <c r="B83" s="88">
        <v>1976</v>
      </c>
      <c r="C83" s="73" t="s">
        <v>24</v>
      </c>
      <c r="D83" s="74" t="s">
        <v>24</v>
      </c>
      <c r="E83" s="74" t="s">
        <v>24</v>
      </c>
      <c r="F83" s="74" t="s">
        <v>24</v>
      </c>
      <c r="G83" s="74" t="s">
        <v>24</v>
      </c>
      <c r="H83" s="74" t="s">
        <v>24</v>
      </c>
      <c r="I83" s="74" t="s">
        <v>24</v>
      </c>
      <c r="J83" s="74" t="s">
        <v>24</v>
      </c>
      <c r="K83" s="74" t="s">
        <v>24</v>
      </c>
      <c r="L83" s="74" t="s">
        <v>24</v>
      </c>
      <c r="M83" s="74" t="s">
        <v>24</v>
      </c>
      <c r="N83" s="73" t="s">
        <v>24</v>
      </c>
      <c r="O83" s="210" t="s">
        <v>24</v>
      </c>
      <c r="P83" s="210" t="s">
        <v>24</v>
      </c>
      <c r="R83" s="88">
        <v>1976</v>
      </c>
      <c r="S83" s="73" t="s">
        <v>24</v>
      </c>
      <c r="T83" s="74" t="s">
        <v>24</v>
      </c>
      <c r="U83" s="74" t="s">
        <v>24</v>
      </c>
      <c r="V83" s="74" t="s">
        <v>24</v>
      </c>
      <c r="W83" s="74" t="s">
        <v>24</v>
      </c>
      <c r="X83" s="74" t="s">
        <v>24</v>
      </c>
      <c r="Y83" s="74" t="s">
        <v>24</v>
      </c>
      <c r="Z83" s="74" t="s">
        <v>24</v>
      </c>
      <c r="AA83" s="74" t="s">
        <v>24</v>
      </c>
      <c r="AB83" s="74" t="s">
        <v>24</v>
      </c>
      <c r="AC83" s="74" t="s">
        <v>24</v>
      </c>
      <c r="AD83" s="73" t="s">
        <v>24</v>
      </c>
      <c r="AE83" s="210" t="s">
        <v>24</v>
      </c>
      <c r="AF83" s="210" t="s">
        <v>24</v>
      </c>
      <c r="AH83" s="88">
        <v>1976</v>
      </c>
      <c r="AI83" s="73" t="s">
        <v>24</v>
      </c>
      <c r="AJ83" s="74" t="s">
        <v>24</v>
      </c>
      <c r="AK83" s="74" t="s">
        <v>24</v>
      </c>
      <c r="AL83" s="74" t="s">
        <v>24</v>
      </c>
      <c r="AM83" s="74" t="s">
        <v>24</v>
      </c>
      <c r="AN83" s="74" t="s">
        <v>24</v>
      </c>
      <c r="AO83" s="74" t="s">
        <v>24</v>
      </c>
      <c r="AP83" s="74" t="s">
        <v>24</v>
      </c>
      <c r="AQ83" s="74" t="s">
        <v>24</v>
      </c>
      <c r="AR83" s="74" t="s">
        <v>24</v>
      </c>
      <c r="AS83" s="74" t="s">
        <v>24</v>
      </c>
      <c r="AT83" s="73" t="s">
        <v>24</v>
      </c>
      <c r="AU83" s="210" t="s">
        <v>24</v>
      </c>
      <c r="AV83" s="210" t="s">
        <v>24</v>
      </c>
      <c r="AW83" s="74" t="s">
        <v>24</v>
      </c>
      <c r="AY83" s="88">
        <v>1976</v>
      </c>
    </row>
    <row r="84" spans="2:51">
      <c r="B84" s="88">
        <v>1977</v>
      </c>
      <c r="C84" s="73" t="s">
        <v>24</v>
      </c>
      <c r="D84" s="74" t="s">
        <v>24</v>
      </c>
      <c r="E84" s="74" t="s">
        <v>24</v>
      </c>
      <c r="F84" s="74" t="s">
        <v>24</v>
      </c>
      <c r="G84" s="74" t="s">
        <v>24</v>
      </c>
      <c r="H84" s="74" t="s">
        <v>24</v>
      </c>
      <c r="I84" s="74" t="s">
        <v>24</v>
      </c>
      <c r="J84" s="74" t="s">
        <v>24</v>
      </c>
      <c r="K84" s="74" t="s">
        <v>24</v>
      </c>
      <c r="L84" s="74" t="s">
        <v>24</v>
      </c>
      <c r="M84" s="74" t="s">
        <v>24</v>
      </c>
      <c r="N84" s="73" t="s">
        <v>24</v>
      </c>
      <c r="O84" s="210" t="s">
        <v>24</v>
      </c>
      <c r="P84" s="210" t="s">
        <v>24</v>
      </c>
      <c r="R84" s="88">
        <v>1977</v>
      </c>
      <c r="S84" s="73" t="s">
        <v>24</v>
      </c>
      <c r="T84" s="74" t="s">
        <v>24</v>
      </c>
      <c r="U84" s="74" t="s">
        <v>24</v>
      </c>
      <c r="V84" s="74" t="s">
        <v>24</v>
      </c>
      <c r="W84" s="74" t="s">
        <v>24</v>
      </c>
      <c r="X84" s="74" t="s">
        <v>24</v>
      </c>
      <c r="Y84" s="74" t="s">
        <v>24</v>
      </c>
      <c r="Z84" s="74" t="s">
        <v>24</v>
      </c>
      <c r="AA84" s="74" t="s">
        <v>24</v>
      </c>
      <c r="AB84" s="74" t="s">
        <v>24</v>
      </c>
      <c r="AC84" s="74" t="s">
        <v>24</v>
      </c>
      <c r="AD84" s="73" t="s">
        <v>24</v>
      </c>
      <c r="AE84" s="210" t="s">
        <v>24</v>
      </c>
      <c r="AF84" s="210" t="s">
        <v>24</v>
      </c>
      <c r="AH84" s="88">
        <v>1977</v>
      </c>
      <c r="AI84" s="73" t="s">
        <v>24</v>
      </c>
      <c r="AJ84" s="74" t="s">
        <v>24</v>
      </c>
      <c r="AK84" s="74" t="s">
        <v>24</v>
      </c>
      <c r="AL84" s="74" t="s">
        <v>24</v>
      </c>
      <c r="AM84" s="74" t="s">
        <v>24</v>
      </c>
      <c r="AN84" s="74" t="s">
        <v>24</v>
      </c>
      <c r="AO84" s="74" t="s">
        <v>24</v>
      </c>
      <c r="AP84" s="74" t="s">
        <v>24</v>
      </c>
      <c r="AQ84" s="74" t="s">
        <v>24</v>
      </c>
      <c r="AR84" s="74" t="s">
        <v>24</v>
      </c>
      <c r="AS84" s="74" t="s">
        <v>24</v>
      </c>
      <c r="AT84" s="73" t="s">
        <v>24</v>
      </c>
      <c r="AU84" s="210" t="s">
        <v>24</v>
      </c>
      <c r="AV84" s="210" t="s">
        <v>24</v>
      </c>
      <c r="AW84" s="74" t="s">
        <v>24</v>
      </c>
      <c r="AY84" s="88">
        <v>1977</v>
      </c>
    </row>
    <row r="85" spans="2:51">
      <c r="B85" s="88">
        <v>1978</v>
      </c>
      <c r="C85" s="73" t="s">
        <v>24</v>
      </c>
      <c r="D85" s="74" t="s">
        <v>24</v>
      </c>
      <c r="E85" s="74" t="s">
        <v>24</v>
      </c>
      <c r="F85" s="74" t="s">
        <v>24</v>
      </c>
      <c r="G85" s="74" t="s">
        <v>24</v>
      </c>
      <c r="H85" s="74" t="s">
        <v>24</v>
      </c>
      <c r="I85" s="74" t="s">
        <v>24</v>
      </c>
      <c r="J85" s="74" t="s">
        <v>24</v>
      </c>
      <c r="K85" s="74" t="s">
        <v>24</v>
      </c>
      <c r="L85" s="74" t="s">
        <v>24</v>
      </c>
      <c r="M85" s="74" t="s">
        <v>24</v>
      </c>
      <c r="N85" s="73" t="s">
        <v>24</v>
      </c>
      <c r="O85" s="210" t="s">
        <v>24</v>
      </c>
      <c r="P85" s="210" t="s">
        <v>24</v>
      </c>
      <c r="R85" s="88">
        <v>1978</v>
      </c>
      <c r="S85" s="73" t="s">
        <v>24</v>
      </c>
      <c r="T85" s="74" t="s">
        <v>24</v>
      </c>
      <c r="U85" s="74" t="s">
        <v>24</v>
      </c>
      <c r="V85" s="74" t="s">
        <v>24</v>
      </c>
      <c r="W85" s="74" t="s">
        <v>24</v>
      </c>
      <c r="X85" s="74" t="s">
        <v>24</v>
      </c>
      <c r="Y85" s="74" t="s">
        <v>24</v>
      </c>
      <c r="Z85" s="74" t="s">
        <v>24</v>
      </c>
      <c r="AA85" s="74" t="s">
        <v>24</v>
      </c>
      <c r="AB85" s="74" t="s">
        <v>24</v>
      </c>
      <c r="AC85" s="74" t="s">
        <v>24</v>
      </c>
      <c r="AD85" s="73" t="s">
        <v>24</v>
      </c>
      <c r="AE85" s="210" t="s">
        <v>24</v>
      </c>
      <c r="AF85" s="210" t="s">
        <v>24</v>
      </c>
      <c r="AH85" s="88">
        <v>1978</v>
      </c>
      <c r="AI85" s="73" t="s">
        <v>24</v>
      </c>
      <c r="AJ85" s="74" t="s">
        <v>24</v>
      </c>
      <c r="AK85" s="74" t="s">
        <v>24</v>
      </c>
      <c r="AL85" s="74" t="s">
        <v>24</v>
      </c>
      <c r="AM85" s="74" t="s">
        <v>24</v>
      </c>
      <c r="AN85" s="74" t="s">
        <v>24</v>
      </c>
      <c r="AO85" s="74" t="s">
        <v>24</v>
      </c>
      <c r="AP85" s="74" t="s">
        <v>24</v>
      </c>
      <c r="AQ85" s="74" t="s">
        <v>24</v>
      </c>
      <c r="AR85" s="74" t="s">
        <v>24</v>
      </c>
      <c r="AS85" s="74" t="s">
        <v>24</v>
      </c>
      <c r="AT85" s="73" t="s">
        <v>24</v>
      </c>
      <c r="AU85" s="210" t="s">
        <v>24</v>
      </c>
      <c r="AV85" s="210" t="s">
        <v>24</v>
      </c>
      <c r="AW85" s="74" t="s">
        <v>24</v>
      </c>
      <c r="AY85" s="88">
        <v>1978</v>
      </c>
    </row>
    <row r="86" spans="2:51">
      <c r="B86" s="89">
        <v>1979</v>
      </c>
      <c r="C86" s="73" t="s">
        <v>24</v>
      </c>
      <c r="D86" s="74" t="s">
        <v>24</v>
      </c>
      <c r="E86" s="74" t="s">
        <v>24</v>
      </c>
      <c r="F86" s="74" t="s">
        <v>24</v>
      </c>
      <c r="G86" s="74" t="s">
        <v>24</v>
      </c>
      <c r="H86" s="74" t="s">
        <v>24</v>
      </c>
      <c r="I86" s="74" t="s">
        <v>24</v>
      </c>
      <c r="J86" s="74" t="s">
        <v>24</v>
      </c>
      <c r="K86" s="74" t="s">
        <v>24</v>
      </c>
      <c r="L86" s="74" t="s">
        <v>24</v>
      </c>
      <c r="M86" s="74" t="s">
        <v>24</v>
      </c>
      <c r="N86" s="73" t="s">
        <v>24</v>
      </c>
      <c r="O86" s="210" t="s">
        <v>24</v>
      </c>
      <c r="P86" s="210" t="s">
        <v>24</v>
      </c>
      <c r="R86" s="89">
        <v>1979</v>
      </c>
      <c r="S86" s="73" t="s">
        <v>24</v>
      </c>
      <c r="T86" s="74" t="s">
        <v>24</v>
      </c>
      <c r="U86" s="74" t="s">
        <v>24</v>
      </c>
      <c r="V86" s="74" t="s">
        <v>24</v>
      </c>
      <c r="W86" s="74" t="s">
        <v>24</v>
      </c>
      <c r="X86" s="74" t="s">
        <v>24</v>
      </c>
      <c r="Y86" s="74" t="s">
        <v>24</v>
      </c>
      <c r="Z86" s="74" t="s">
        <v>24</v>
      </c>
      <c r="AA86" s="74" t="s">
        <v>24</v>
      </c>
      <c r="AB86" s="74" t="s">
        <v>24</v>
      </c>
      <c r="AC86" s="74" t="s">
        <v>24</v>
      </c>
      <c r="AD86" s="73" t="s">
        <v>24</v>
      </c>
      <c r="AE86" s="210" t="s">
        <v>24</v>
      </c>
      <c r="AF86" s="210" t="s">
        <v>24</v>
      </c>
      <c r="AH86" s="89">
        <v>1979</v>
      </c>
      <c r="AI86" s="73" t="s">
        <v>24</v>
      </c>
      <c r="AJ86" s="74" t="s">
        <v>24</v>
      </c>
      <c r="AK86" s="74" t="s">
        <v>24</v>
      </c>
      <c r="AL86" s="74" t="s">
        <v>24</v>
      </c>
      <c r="AM86" s="74" t="s">
        <v>24</v>
      </c>
      <c r="AN86" s="74" t="s">
        <v>24</v>
      </c>
      <c r="AO86" s="74" t="s">
        <v>24</v>
      </c>
      <c r="AP86" s="74" t="s">
        <v>24</v>
      </c>
      <c r="AQ86" s="74" t="s">
        <v>24</v>
      </c>
      <c r="AR86" s="74" t="s">
        <v>24</v>
      </c>
      <c r="AS86" s="74" t="s">
        <v>24</v>
      </c>
      <c r="AT86" s="73" t="s">
        <v>24</v>
      </c>
      <c r="AU86" s="210" t="s">
        <v>24</v>
      </c>
      <c r="AV86" s="210" t="s">
        <v>24</v>
      </c>
      <c r="AW86" s="74" t="s">
        <v>24</v>
      </c>
      <c r="AY86" s="89">
        <v>1979</v>
      </c>
    </row>
    <row r="87" spans="2:51">
      <c r="B87" s="89">
        <v>1980</v>
      </c>
      <c r="C87" s="73" t="s">
        <v>24</v>
      </c>
      <c r="D87" s="74" t="s">
        <v>24</v>
      </c>
      <c r="E87" s="74" t="s">
        <v>24</v>
      </c>
      <c r="F87" s="74" t="s">
        <v>24</v>
      </c>
      <c r="G87" s="74" t="s">
        <v>24</v>
      </c>
      <c r="H87" s="74" t="s">
        <v>24</v>
      </c>
      <c r="I87" s="74" t="s">
        <v>24</v>
      </c>
      <c r="J87" s="74" t="s">
        <v>24</v>
      </c>
      <c r="K87" s="74" t="s">
        <v>24</v>
      </c>
      <c r="L87" s="74" t="s">
        <v>24</v>
      </c>
      <c r="M87" s="74" t="s">
        <v>24</v>
      </c>
      <c r="N87" s="73" t="s">
        <v>24</v>
      </c>
      <c r="O87" s="210" t="s">
        <v>24</v>
      </c>
      <c r="P87" s="210" t="s">
        <v>24</v>
      </c>
      <c r="R87" s="89">
        <v>1980</v>
      </c>
      <c r="S87" s="73" t="s">
        <v>24</v>
      </c>
      <c r="T87" s="74" t="s">
        <v>24</v>
      </c>
      <c r="U87" s="74" t="s">
        <v>24</v>
      </c>
      <c r="V87" s="74" t="s">
        <v>24</v>
      </c>
      <c r="W87" s="74" t="s">
        <v>24</v>
      </c>
      <c r="X87" s="74" t="s">
        <v>24</v>
      </c>
      <c r="Y87" s="74" t="s">
        <v>24</v>
      </c>
      <c r="Z87" s="74" t="s">
        <v>24</v>
      </c>
      <c r="AA87" s="74" t="s">
        <v>24</v>
      </c>
      <c r="AB87" s="74" t="s">
        <v>24</v>
      </c>
      <c r="AC87" s="74" t="s">
        <v>24</v>
      </c>
      <c r="AD87" s="73" t="s">
        <v>24</v>
      </c>
      <c r="AE87" s="210" t="s">
        <v>24</v>
      </c>
      <c r="AF87" s="210" t="s">
        <v>24</v>
      </c>
      <c r="AH87" s="89">
        <v>1980</v>
      </c>
      <c r="AI87" s="73" t="s">
        <v>24</v>
      </c>
      <c r="AJ87" s="74" t="s">
        <v>24</v>
      </c>
      <c r="AK87" s="74" t="s">
        <v>24</v>
      </c>
      <c r="AL87" s="74" t="s">
        <v>24</v>
      </c>
      <c r="AM87" s="74" t="s">
        <v>24</v>
      </c>
      <c r="AN87" s="74" t="s">
        <v>24</v>
      </c>
      <c r="AO87" s="74" t="s">
        <v>24</v>
      </c>
      <c r="AP87" s="74" t="s">
        <v>24</v>
      </c>
      <c r="AQ87" s="74" t="s">
        <v>24</v>
      </c>
      <c r="AR87" s="74" t="s">
        <v>24</v>
      </c>
      <c r="AS87" s="74" t="s">
        <v>24</v>
      </c>
      <c r="AT87" s="73" t="s">
        <v>24</v>
      </c>
      <c r="AU87" s="210" t="s">
        <v>24</v>
      </c>
      <c r="AV87" s="210" t="s">
        <v>24</v>
      </c>
      <c r="AW87" s="74" t="s">
        <v>24</v>
      </c>
      <c r="AY87" s="89">
        <v>1980</v>
      </c>
    </row>
    <row r="88" spans="2:51">
      <c r="B88" s="89">
        <v>1981</v>
      </c>
      <c r="C88" s="73" t="s">
        <v>24</v>
      </c>
      <c r="D88" s="74" t="s">
        <v>24</v>
      </c>
      <c r="E88" s="74" t="s">
        <v>24</v>
      </c>
      <c r="F88" s="74" t="s">
        <v>24</v>
      </c>
      <c r="G88" s="74" t="s">
        <v>24</v>
      </c>
      <c r="H88" s="74" t="s">
        <v>24</v>
      </c>
      <c r="I88" s="74" t="s">
        <v>24</v>
      </c>
      <c r="J88" s="74" t="s">
        <v>24</v>
      </c>
      <c r="K88" s="74" t="s">
        <v>24</v>
      </c>
      <c r="L88" s="74" t="s">
        <v>24</v>
      </c>
      <c r="M88" s="74" t="s">
        <v>24</v>
      </c>
      <c r="N88" s="73" t="s">
        <v>24</v>
      </c>
      <c r="O88" s="210" t="s">
        <v>24</v>
      </c>
      <c r="P88" s="210" t="s">
        <v>24</v>
      </c>
      <c r="R88" s="89">
        <v>1981</v>
      </c>
      <c r="S88" s="73" t="s">
        <v>24</v>
      </c>
      <c r="T88" s="74" t="s">
        <v>24</v>
      </c>
      <c r="U88" s="74" t="s">
        <v>24</v>
      </c>
      <c r="V88" s="74" t="s">
        <v>24</v>
      </c>
      <c r="W88" s="74" t="s">
        <v>24</v>
      </c>
      <c r="X88" s="74" t="s">
        <v>24</v>
      </c>
      <c r="Y88" s="74" t="s">
        <v>24</v>
      </c>
      <c r="Z88" s="74" t="s">
        <v>24</v>
      </c>
      <c r="AA88" s="74" t="s">
        <v>24</v>
      </c>
      <c r="AB88" s="74" t="s">
        <v>24</v>
      </c>
      <c r="AC88" s="74" t="s">
        <v>24</v>
      </c>
      <c r="AD88" s="73" t="s">
        <v>24</v>
      </c>
      <c r="AE88" s="210" t="s">
        <v>24</v>
      </c>
      <c r="AF88" s="210" t="s">
        <v>24</v>
      </c>
      <c r="AH88" s="89">
        <v>1981</v>
      </c>
      <c r="AI88" s="73" t="s">
        <v>24</v>
      </c>
      <c r="AJ88" s="74" t="s">
        <v>24</v>
      </c>
      <c r="AK88" s="74" t="s">
        <v>24</v>
      </c>
      <c r="AL88" s="74" t="s">
        <v>24</v>
      </c>
      <c r="AM88" s="74" t="s">
        <v>24</v>
      </c>
      <c r="AN88" s="74" t="s">
        <v>24</v>
      </c>
      <c r="AO88" s="74" t="s">
        <v>24</v>
      </c>
      <c r="AP88" s="74" t="s">
        <v>24</v>
      </c>
      <c r="AQ88" s="74" t="s">
        <v>24</v>
      </c>
      <c r="AR88" s="74" t="s">
        <v>24</v>
      </c>
      <c r="AS88" s="74" t="s">
        <v>24</v>
      </c>
      <c r="AT88" s="73" t="s">
        <v>24</v>
      </c>
      <c r="AU88" s="210" t="s">
        <v>24</v>
      </c>
      <c r="AV88" s="210" t="s">
        <v>24</v>
      </c>
      <c r="AW88" s="74" t="s">
        <v>24</v>
      </c>
      <c r="AY88" s="89">
        <v>1981</v>
      </c>
    </row>
    <row r="89" spans="2:51">
      <c r="B89" s="89">
        <v>1982</v>
      </c>
      <c r="C89" s="73" t="s">
        <v>24</v>
      </c>
      <c r="D89" s="74" t="s">
        <v>24</v>
      </c>
      <c r="E89" s="74" t="s">
        <v>24</v>
      </c>
      <c r="F89" s="74" t="s">
        <v>24</v>
      </c>
      <c r="G89" s="74" t="s">
        <v>24</v>
      </c>
      <c r="H89" s="74" t="s">
        <v>24</v>
      </c>
      <c r="I89" s="74" t="s">
        <v>24</v>
      </c>
      <c r="J89" s="74" t="s">
        <v>24</v>
      </c>
      <c r="K89" s="74" t="s">
        <v>24</v>
      </c>
      <c r="L89" s="74" t="s">
        <v>24</v>
      </c>
      <c r="M89" s="74" t="s">
        <v>24</v>
      </c>
      <c r="N89" s="73" t="s">
        <v>24</v>
      </c>
      <c r="O89" s="210" t="s">
        <v>24</v>
      </c>
      <c r="P89" s="210" t="s">
        <v>24</v>
      </c>
      <c r="R89" s="89">
        <v>1982</v>
      </c>
      <c r="S89" s="73" t="s">
        <v>24</v>
      </c>
      <c r="T89" s="74" t="s">
        <v>24</v>
      </c>
      <c r="U89" s="74" t="s">
        <v>24</v>
      </c>
      <c r="V89" s="74" t="s">
        <v>24</v>
      </c>
      <c r="W89" s="74" t="s">
        <v>24</v>
      </c>
      <c r="X89" s="74" t="s">
        <v>24</v>
      </c>
      <c r="Y89" s="74" t="s">
        <v>24</v>
      </c>
      <c r="Z89" s="74" t="s">
        <v>24</v>
      </c>
      <c r="AA89" s="74" t="s">
        <v>24</v>
      </c>
      <c r="AB89" s="74" t="s">
        <v>24</v>
      </c>
      <c r="AC89" s="74" t="s">
        <v>24</v>
      </c>
      <c r="AD89" s="73" t="s">
        <v>24</v>
      </c>
      <c r="AE89" s="210" t="s">
        <v>24</v>
      </c>
      <c r="AF89" s="210" t="s">
        <v>24</v>
      </c>
      <c r="AH89" s="89">
        <v>1982</v>
      </c>
      <c r="AI89" s="73" t="s">
        <v>24</v>
      </c>
      <c r="AJ89" s="74" t="s">
        <v>24</v>
      </c>
      <c r="AK89" s="74" t="s">
        <v>24</v>
      </c>
      <c r="AL89" s="74" t="s">
        <v>24</v>
      </c>
      <c r="AM89" s="74" t="s">
        <v>24</v>
      </c>
      <c r="AN89" s="74" t="s">
        <v>24</v>
      </c>
      <c r="AO89" s="74" t="s">
        <v>24</v>
      </c>
      <c r="AP89" s="74" t="s">
        <v>24</v>
      </c>
      <c r="AQ89" s="74" t="s">
        <v>24</v>
      </c>
      <c r="AR89" s="74" t="s">
        <v>24</v>
      </c>
      <c r="AS89" s="74" t="s">
        <v>24</v>
      </c>
      <c r="AT89" s="73" t="s">
        <v>24</v>
      </c>
      <c r="AU89" s="210" t="s">
        <v>24</v>
      </c>
      <c r="AV89" s="210" t="s">
        <v>24</v>
      </c>
      <c r="AW89" s="74" t="s">
        <v>24</v>
      </c>
      <c r="AY89" s="89">
        <v>1982</v>
      </c>
    </row>
    <row r="90" spans="2:51">
      <c r="B90" s="89">
        <v>1983</v>
      </c>
      <c r="C90" s="73" t="s">
        <v>24</v>
      </c>
      <c r="D90" s="74" t="s">
        <v>24</v>
      </c>
      <c r="E90" s="74" t="s">
        <v>24</v>
      </c>
      <c r="F90" s="74" t="s">
        <v>24</v>
      </c>
      <c r="G90" s="74" t="s">
        <v>24</v>
      </c>
      <c r="H90" s="74" t="s">
        <v>24</v>
      </c>
      <c r="I90" s="74" t="s">
        <v>24</v>
      </c>
      <c r="J90" s="74" t="s">
        <v>24</v>
      </c>
      <c r="K90" s="74" t="s">
        <v>24</v>
      </c>
      <c r="L90" s="74" t="s">
        <v>24</v>
      </c>
      <c r="M90" s="74" t="s">
        <v>24</v>
      </c>
      <c r="N90" s="73" t="s">
        <v>24</v>
      </c>
      <c r="O90" s="210" t="s">
        <v>24</v>
      </c>
      <c r="P90" s="210" t="s">
        <v>24</v>
      </c>
      <c r="R90" s="89">
        <v>1983</v>
      </c>
      <c r="S90" s="73" t="s">
        <v>24</v>
      </c>
      <c r="T90" s="74" t="s">
        <v>24</v>
      </c>
      <c r="U90" s="74" t="s">
        <v>24</v>
      </c>
      <c r="V90" s="74" t="s">
        <v>24</v>
      </c>
      <c r="W90" s="74" t="s">
        <v>24</v>
      </c>
      <c r="X90" s="74" t="s">
        <v>24</v>
      </c>
      <c r="Y90" s="74" t="s">
        <v>24</v>
      </c>
      <c r="Z90" s="74" t="s">
        <v>24</v>
      </c>
      <c r="AA90" s="74" t="s">
        <v>24</v>
      </c>
      <c r="AB90" s="74" t="s">
        <v>24</v>
      </c>
      <c r="AC90" s="74" t="s">
        <v>24</v>
      </c>
      <c r="AD90" s="73" t="s">
        <v>24</v>
      </c>
      <c r="AE90" s="210" t="s">
        <v>24</v>
      </c>
      <c r="AF90" s="210" t="s">
        <v>24</v>
      </c>
      <c r="AH90" s="89">
        <v>1983</v>
      </c>
      <c r="AI90" s="73" t="s">
        <v>24</v>
      </c>
      <c r="AJ90" s="74" t="s">
        <v>24</v>
      </c>
      <c r="AK90" s="74" t="s">
        <v>24</v>
      </c>
      <c r="AL90" s="74" t="s">
        <v>24</v>
      </c>
      <c r="AM90" s="74" t="s">
        <v>24</v>
      </c>
      <c r="AN90" s="74" t="s">
        <v>24</v>
      </c>
      <c r="AO90" s="74" t="s">
        <v>24</v>
      </c>
      <c r="AP90" s="74" t="s">
        <v>24</v>
      </c>
      <c r="AQ90" s="74" t="s">
        <v>24</v>
      </c>
      <c r="AR90" s="74" t="s">
        <v>24</v>
      </c>
      <c r="AS90" s="74" t="s">
        <v>24</v>
      </c>
      <c r="AT90" s="73" t="s">
        <v>24</v>
      </c>
      <c r="AU90" s="210" t="s">
        <v>24</v>
      </c>
      <c r="AV90" s="210" t="s">
        <v>24</v>
      </c>
      <c r="AW90" s="74" t="s">
        <v>24</v>
      </c>
      <c r="AY90" s="89">
        <v>1983</v>
      </c>
    </row>
    <row r="91" spans="2:51">
      <c r="B91" s="89">
        <v>1984</v>
      </c>
      <c r="C91" s="73" t="s">
        <v>24</v>
      </c>
      <c r="D91" s="74" t="s">
        <v>24</v>
      </c>
      <c r="E91" s="74" t="s">
        <v>24</v>
      </c>
      <c r="F91" s="74" t="s">
        <v>24</v>
      </c>
      <c r="G91" s="74" t="s">
        <v>24</v>
      </c>
      <c r="H91" s="74" t="s">
        <v>24</v>
      </c>
      <c r="I91" s="74" t="s">
        <v>24</v>
      </c>
      <c r="J91" s="74" t="s">
        <v>24</v>
      </c>
      <c r="K91" s="74" t="s">
        <v>24</v>
      </c>
      <c r="L91" s="74" t="s">
        <v>24</v>
      </c>
      <c r="M91" s="74" t="s">
        <v>24</v>
      </c>
      <c r="N91" s="73" t="s">
        <v>24</v>
      </c>
      <c r="O91" s="210" t="s">
        <v>24</v>
      </c>
      <c r="P91" s="210" t="s">
        <v>24</v>
      </c>
      <c r="R91" s="89">
        <v>1984</v>
      </c>
      <c r="S91" s="73" t="s">
        <v>24</v>
      </c>
      <c r="T91" s="74" t="s">
        <v>24</v>
      </c>
      <c r="U91" s="74" t="s">
        <v>24</v>
      </c>
      <c r="V91" s="74" t="s">
        <v>24</v>
      </c>
      <c r="W91" s="74" t="s">
        <v>24</v>
      </c>
      <c r="X91" s="74" t="s">
        <v>24</v>
      </c>
      <c r="Y91" s="74" t="s">
        <v>24</v>
      </c>
      <c r="Z91" s="74" t="s">
        <v>24</v>
      </c>
      <c r="AA91" s="74" t="s">
        <v>24</v>
      </c>
      <c r="AB91" s="74" t="s">
        <v>24</v>
      </c>
      <c r="AC91" s="74" t="s">
        <v>24</v>
      </c>
      <c r="AD91" s="73" t="s">
        <v>24</v>
      </c>
      <c r="AE91" s="210" t="s">
        <v>24</v>
      </c>
      <c r="AF91" s="210" t="s">
        <v>24</v>
      </c>
      <c r="AH91" s="89">
        <v>1984</v>
      </c>
      <c r="AI91" s="73" t="s">
        <v>24</v>
      </c>
      <c r="AJ91" s="74" t="s">
        <v>24</v>
      </c>
      <c r="AK91" s="74" t="s">
        <v>24</v>
      </c>
      <c r="AL91" s="74" t="s">
        <v>24</v>
      </c>
      <c r="AM91" s="74" t="s">
        <v>24</v>
      </c>
      <c r="AN91" s="74" t="s">
        <v>24</v>
      </c>
      <c r="AO91" s="74" t="s">
        <v>24</v>
      </c>
      <c r="AP91" s="74" t="s">
        <v>24</v>
      </c>
      <c r="AQ91" s="74" t="s">
        <v>24</v>
      </c>
      <c r="AR91" s="74" t="s">
        <v>24</v>
      </c>
      <c r="AS91" s="74" t="s">
        <v>24</v>
      </c>
      <c r="AT91" s="73" t="s">
        <v>24</v>
      </c>
      <c r="AU91" s="210" t="s">
        <v>24</v>
      </c>
      <c r="AV91" s="210" t="s">
        <v>24</v>
      </c>
      <c r="AW91" s="74" t="s">
        <v>24</v>
      </c>
      <c r="AY91" s="89">
        <v>1984</v>
      </c>
    </row>
    <row r="92" spans="2:51">
      <c r="B92" s="89">
        <v>1985</v>
      </c>
      <c r="C92" s="73" t="s">
        <v>24</v>
      </c>
      <c r="D92" s="74" t="s">
        <v>24</v>
      </c>
      <c r="E92" s="74" t="s">
        <v>24</v>
      </c>
      <c r="F92" s="74" t="s">
        <v>24</v>
      </c>
      <c r="G92" s="74" t="s">
        <v>24</v>
      </c>
      <c r="H92" s="74" t="s">
        <v>24</v>
      </c>
      <c r="I92" s="74" t="s">
        <v>24</v>
      </c>
      <c r="J92" s="74" t="s">
        <v>24</v>
      </c>
      <c r="K92" s="74" t="s">
        <v>24</v>
      </c>
      <c r="L92" s="74" t="s">
        <v>24</v>
      </c>
      <c r="M92" s="74" t="s">
        <v>24</v>
      </c>
      <c r="N92" s="73" t="s">
        <v>24</v>
      </c>
      <c r="O92" s="210" t="s">
        <v>24</v>
      </c>
      <c r="P92" s="210" t="s">
        <v>24</v>
      </c>
      <c r="R92" s="89">
        <v>1985</v>
      </c>
      <c r="S92" s="73" t="s">
        <v>24</v>
      </c>
      <c r="T92" s="74" t="s">
        <v>24</v>
      </c>
      <c r="U92" s="74" t="s">
        <v>24</v>
      </c>
      <c r="V92" s="74" t="s">
        <v>24</v>
      </c>
      <c r="W92" s="74" t="s">
        <v>24</v>
      </c>
      <c r="X92" s="74" t="s">
        <v>24</v>
      </c>
      <c r="Y92" s="74" t="s">
        <v>24</v>
      </c>
      <c r="Z92" s="74" t="s">
        <v>24</v>
      </c>
      <c r="AA92" s="74" t="s">
        <v>24</v>
      </c>
      <c r="AB92" s="74" t="s">
        <v>24</v>
      </c>
      <c r="AC92" s="74" t="s">
        <v>24</v>
      </c>
      <c r="AD92" s="73" t="s">
        <v>24</v>
      </c>
      <c r="AE92" s="210" t="s">
        <v>24</v>
      </c>
      <c r="AF92" s="210" t="s">
        <v>24</v>
      </c>
      <c r="AH92" s="89">
        <v>1985</v>
      </c>
      <c r="AI92" s="73" t="s">
        <v>24</v>
      </c>
      <c r="AJ92" s="74" t="s">
        <v>24</v>
      </c>
      <c r="AK92" s="74" t="s">
        <v>24</v>
      </c>
      <c r="AL92" s="74" t="s">
        <v>24</v>
      </c>
      <c r="AM92" s="74" t="s">
        <v>24</v>
      </c>
      <c r="AN92" s="74" t="s">
        <v>24</v>
      </c>
      <c r="AO92" s="74" t="s">
        <v>24</v>
      </c>
      <c r="AP92" s="74" t="s">
        <v>24</v>
      </c>
      <c r="AQ92" s="74" t="s">
        <v>24</v>
      </c>
      <c r="AR92" s="74" t="s">
        <v>24</v>
      </c>
      <c r="AS92" s="74" t="s">
        <v>24</v>
      </c>
      <c r="AT92" s="73" t="s">
        <v>24</v>
      </c>
      <c r="AU92" s="210" t="s">
        <v>24</v>
      </c>
      <c r="AV92" s="210" t="s">
        <v>24</v>
      </c>
      <c r="AW92" s="74" t="s">
        <v>24</v>
      </c>
      <c r="AY92" s="89">
        <v>1985</v>
      </c>
    </row>
    <row r="93" spans="2:51">
      <c r="B93" s="89">
        <v>1986</v>
      </c>
      <c r="C93" s="73" t="s">
        <v>24</v>
      </c>
      <c r="D93" s="74" t="s">
        <v>24</v>
      </c>
      <c r="E93" s="74" t="s">
        <v>24</v>
      </c>
      <c r="F93" s="74" t="s">
        <v>24</v>
      </c>
      <c r="G93" s="74" t="s">
        <v>24</v>
      </c>
      <c r="H93" s="74" t="s">
        <v>24</v>
      </c>
      <c r="I93" s="74" t="s">
        <v>24</v>
      </c>
      <c r="J93" s="74" t="s">
        <v>24</v>
      </c>
      <c r="K93" s="74" t="s">
        <v>24</v>
      </c>
      <c r="L93" s="74" t="s">
        <v>24</v>
      </c>
      <c r="M93" s="74" t="s">
        <v>24</v>
      </c>
      <c r="N93" s="73" t="s">
        <v>24</v>
      </c>
      <c r="O93" s="210" t="s">
        <v>24</v>
      </c>
      <c r="P93" s="210" t="s">
        <v>24</v>
      </c>
      <c r="R93" s="89">
        <v>1986</v>
      </c>
      <c r="S93" s="73" t="s">
        <v>24</v>
      </c>
      <c r="T93" s="74" t="s">
        <v>24</v>
      </c>
      <c r="U93" s="74" t="s">
        <v>24</v>
      </c>
      <c r="V93" s="74" t="s">
        <v>24</v>
      </c>
      <c r="W93" s="74" t="s">
        <v>24</v>
      </c>
      <c r="X93" s="74" t="s">
        <v>24</v>
      </c>
      <c r="Y93" s="74" t="s">
        <v>24</v>
      </c>
      <c r="Z93" s="74" t="s">
        <v>24</v>
      </c>
      <c r="AA93" s="74" t="s">
        <v>24</v>
      </c>
      <c r="AB93" s="74" t="s">
        <v>24</v>
      </c>
      <c r="AC93" s="74" t="s">
        <v>24</v>
      </c>
      <c r="AD93" s="73" t="s">
        <v>24</v>
      </c>
      <c r="AE93" s="210" t="s">
        <v>24</v>
      </c>
      <c r="AF93" s="210" t="s">
        <v>24</v>
      </c>
      <c r="AH93" s="89">
        <v>1986</v>
      </c>
      <c r="AI93" s="73" t="s">
        <v>24</v>
      </c>
      <c r="AJ93" s="74" t="s">
        <v>24</v>
      </c>
      <c r="AK93" s="74" t="s">
        <v>24</v>
      </c>
      <c r="AL93" s="74" t="s">
        <v>24</v>
      </c>
      <c r="AM93" s="74" t="s">
        <v>24</v>
      </c>
      <c r="AN93" s="74" t="s">
        <v>24</v>
      </c>
      <c r="AO93" s="74" t="s">
        <v>24</v>
      </c>
      <c r="AP93" s="74" t="s">
        <v>24</v>
      </c>
      <c r="AQ93" s="74" t="s">
        <v>24</v>
      </c>
      <c r="AR93" s="74" t="s">
        <v>24</v>
      </c>
      <c r="AS93" s="74" t="s">
        <v>24</v>
      </c>
      <c r="AT93" s="73" t="s">
        <v>24</v>
      </c>
      <c r="AU93" s="210" t="s">
        <v>24</v>
      </c>
      <c r="AV93" s="210" t="s">
        <v>24</v>
      </c>
      <c r="AW93" s="74" t="s">
        <v>24</v>
      </c>
      <c r="AY93" s="89">
        <v>1986</v>
      </c>
    </row>
    <row r="94" spans="2:51">
      <c r="B94" s="89">
        <v>1987</v>
      </c>
      <c r="C94" s="73" t="s">
        <v>24</v>
      </c>
      <c r="D94" s="74" t="s">
        <v>24</v>
      </c>
      <c r="E94" s="74" t="s">
        <v>24</v>
      </c>
      <c r="F94" s="74" t="s">
        <v>24</v>
      </c>
      <c r="G94" s="74" t="s">
        <v>24</v>
      </c>
      <c r="H94" s="74" t="s">
        <v>24</v>
      </c>
      <c r="I94" s="74" t="s">
        <v>24</v>
      </c>
      <c r="J94" s="74" t="s">
        <v>24</v>
      </c>
      <c r="K94" s="74" t="s">
        <v>24</v>
      </c>
      <c r="L94" s="74" t="s">
        <v>24</v>
      </c>
      <c r="M94" s="74" t="s">
        <v>24</v>
      </c>
      <c r="N94" s="73" t="s">
        <v>24</v>
      </c>
      <c r="O94" s="210" t="s">
        <v>24</v>
      </c>
      <c r="P94" s="210" t="s">
        <v>24</v>
      </c>
      <c r="R94" s="89">
        <v>1987</v>
      </c>
      <c r="S94" s="73" t="s">
        <v>24</v>
      </c>
      <c r="T94" s="74" t="s">
        <v>24</v>
      </c>
      <c r="U94" s="74" t="s">
        <v>24</v>
      </c>
      <c r="V94" s="74" t="s">
        <v>24</v>
      </c>
      <c r="W94" s="74" t="s">
        <v>24</v>
      </c>
      <c r="X94" s="74" t="s">
        <v>24</v>
      </c>
      <c r="Y94" s="74" t="s">
        <v>24</v>
      </c>
      <c r="Z94" s="74" t="s">
        <v>24</v>
      </c>
      <c r="AA94" s="74" t="s">
        <v>24</v>
      </c>
      <c r="AB94" s="74" t="s">
        <v>24</v>
      </c>
      <c r="AC94" s="74" t="s">
        <v>24</v>
      </c>
      <c r="AD94" s="73" t="s">
        <v>24</v>
      </c>
      <c r="AE94" s="210" t="s">
        <v>24</v>
      </c>
      <c r="AF94" s="210" t="s">
        <v>24</v>
      </c>
      <c r="AH94" s="89">
        <v>1987</v>
      </c>
      <c r="AI94" s="73" t="s">
        <v>24</v>
      </c>
      <c r="AJ94" s="74" t="s">
        <v>24</v>
      </c>
      <c r="AK94" s="74" t="s">
        <v>24</v>
      </c>
      <c r="AL94" s="74" t="s">
        <v>24</v>
      </c>
      <c r="AM94" s="74" t="s">
        <v>24</v>
      </c>
      <c r="AN94" s="74" t="s">
        <v>24</v>
      </c>
      <c r="AO94" s="74" t="s">
        <v>24</v>
      </c>
      <c r="AP94" s="74" t="s">
        <v>24</v>
      </c>
      <c r="AQ94" s="74" t="s">
        <v>24</v>
      </c>
      <c r="AR94" s="74" t="s">
        <v>24</v>
      </c>
      <c r="AS94" s="74" t="s">
        <v>24</v>
      </c>
      <c r="AT94" s="73" t="s">
        <v>24</v>
      </c>
      <c r="AU94" s="210" t="s">
        <v>24</v>
      </c>
      <c r="AV94" s="210" t="s">
        <v>24</v>
      </c>
      <c r="AW94" s="74" t="s">
        <v>24</v>
      </c>
      <c r="AY94" s="89">
        <v>1987</v>
      </c>
    </row>
    <row r="95" spans="2:51">
      <c r="B95" s="89">
        <v>1988</v>
      </c>
      <c r="C95" s="73" t="s">
        <v>24</v>
      </c>
      <c r="D95" s="74" t="s">
        <v>24</v>
      </c>
      <c r="E95" s="74" t="s">
        <v>24</v>
      </c>
      <c r="F95" s="74" t="s">
        <v>24</v>
      </c>
      <c r="G95" s="74" t="s">
        <v>24</v>
      </c>
      <c r="H95" s="74" t="s">
        <v>24</v>
      </c>
      <c r="I95" s="74" t="s">
        <v>24</v>
      </c>
      <c r="J95" s="74" t="s">
        <v>24</v>
      </c>
      <c r="K95" s="74" t="s">
        <v>24</v>
      </c>
      <c r="L95" s="74" t="s">
        <v>24</v>
      </c>
      <c r="M95" s="74" t="s">
        <v>24</v>
      </c>
      <c r="N95" s="73" t="s">
        <v>24</v>
      </c>
      <c r="O95" s="210" t="s">
        <v>24</v>
      </c>
      <c r="P95" s="210" t="s">
        <v>24</v>
      </c>
      <c r="R95" s="89">
        <v>1988</v>
      </c>
      <c r="S95" s="73" t="s">
        <v>24</v>
      </c>
      <c r="T95" s="74" t="s">
        <v>24</v>
      </c>
      <c r="U95" s="74" t="s">
        <v>24</v>
      </c>
      <c r="V95" s="74" t="s">
        <v>24</v>
      </c>
      <c r="W95" s="74" t="s">
        <v>24</v>
      </c>
      <c r="X95" s="74" t="s">
        <v>24</v>
      </c>
      <c r="Y95" s="74" t="s">
        <v>24</v>
      </c>
      <c r="Z95" s="74" t="s">
        <v>24</v>
      </c>
      <c r="AA95" s="74" t="s">
        <v>24</v>
      </c>
      <c r="AB95" s="74" t="s">
        <v>24</v>
      </c>
      <c r="AC95" s="74" t="s">
        <v>24</v>
      </c>
      <c r="AD95" s="73" t="s">
        <v>24</v>
      </c>
      <c r="AE95" s="210" t="s">
        <v>24</v>
      </c>
      <c r="AF95" s="210" t="s">
        <v>24</v>
      </c>
      <c r="AH95" s="89">
        <v>1988</v>
      </c>
      <c r="AI95" s="73" t="s">
        <v>24</v>
      </c>
      <c r="AJ95" s="74" t="s">
        <v>24</v>
      </c>
      <c r="AK95" s="74" t="s">
        <v>24</v>
      </c>
      <c r="AL95" s="74" t="s">
        <v>24</v>
      </c>
      <c r="AM95" s="74" t="s">
        <v>24</v>
      </c>
      <c r="AN95" s="74" t="s">
        <v>24</v>
      </c>
      <c r="AO95" s="74" t="s">
        <v>24</v>
      </c>
      <c r="AP95" s="74" t="s">
        <v>24</v>
      </c>
      <c r="AQ95" s="74" t="s">
        <v>24</v>
      </c>
      <c r="AR95" s="74" t="s">
        <v>24</v>
      </c>
      <c r="AS95" s="74" t="s">
        <v>24</v>
      </c>
      <c r="AT95" s="73" t="s">
        <v>24</v>
      </c>
      <c r="AU95" s="210" t="s">
        <v>24</v>
      </c>
      <c r="AV95" s="210" t="s">
        <v>24</v>
      </c>
      <c r="AW95" s="74" t="s">
        <v>24</v>
      </c>
      <c r="AY95" s="89">
        <v>1988</v>
      </c>
    </row>
    <row r="96" spans="2:51">
      <c r="B96" s="89">
        <v>1989</v>
      </c>
      <c r="C96" s="73" t="s">
        <v>24</v>
      </c>
      <c r="D96" s="74" t="s">
        <v>24</v>
      </c>
      <c r="E96" s="74" t="s">
        <v>24</v>
      </c>
      <c r="F96" s="74" t="s">
        <v>24</v>
      </c>
      <c r="G96" s="74" t="s">
        <v>24</v>
      </c>
      <c r="H96" s="74" t="s">
        <v>24</v>
      </c>
      <c r="I96" s="74" t="s">
        <v>24</v>
      </c>
      <c r="J96" s="74" t="s">
        <v>24</v>
      </c>
      <c r="K96" s="74" t="s">
        <v>24</v>
      </c>
      <c r="L96" s="74" t="s">
        <v>24</v>
      </c>
      <c r="M96" s="74" t="s">
        <v>24</v>
      </c>
      <c r="N96" s="73" t="s">
        <v>24</v>
      </c>
      <c r="O96" s="210" t="s">
        <v>24</v>
      </c>
      <c r="P96" s="210" t="s">
        <v>24</v>
      </c>
      <c r="R96" s="89">
        <v>1989</v>
      </c>
      <c r="S96" s="73" t="s">
        <v>24</v>
      </c>
      <c r="T96" s="74" t="s">
        <v>24</v>
      </c>
      <c r="U96" s="74" t="s">
        <v>24</v>
      </c>
      <c r="V96" s="74" t="s">
        <v>24</v>
      </c>
      <c r="W96" s="74" t="s">
        <v>24</v>
      </c>
      <c r="X96" s="74" t="s">
        <v>24</v>
      </c>
      <c r="Y96" s="74" t="s">
        <v>24</v>
      </c>
      <c r="Z96" s="74" t="s">
        <v>24</v>
      </c>
      <c r="AA96" s="74" t="s">
        <v>24</v>
      </c>
      <c r="AB96" s="74" t="s">
        <v>24</v>
      </c>
      <c r="AC96" s="74" t="s">
        <v>24</v>
      </c>
      <c r="AD96" s="73" t="s">
        <v>24</v>
      </c>
      <c r="AE96" s="210" t="s">
        <v>24</v>
      </c>
      <c r="AF96" s="210" t="s">
        <v>24</v>
      </c>
      <c r="AH96" s="89">
        <v>1989</v>
      </c>
      <c r="AI96" s="73" t="s">
        <v>24</v>
      </c>
      <c r="AJ96" s="74" t="s">
        <v>24</v>
      </c>
      <c r="AK96" s="74" t="s">
        <v>24</v>
      </c>
      <c r="AL96" s="74" t="s">
        <v>24</v>
      </c>
      <c r="AM96" s="74" t="s">
        <v>24</v>
      </c>
      <c r="AN96" s="74" t="s">
        <v>24</v>
      </c>
      <c r="AO96" s="74" t="s">
        <v>24</v>
      </c>
      <c r="AP96" s="74" t="s">
        <v>24</v>
      </c>
      <c r="AQ96" s="74" t="s">
        <v>24</v>
      </c>
      <c r="AR96" s="74" t="s">
        <v>24</v>
      </c>
      <c r="AS96" s="74" t="s">
        <v>24</v>
      </c>
      <c r="AT96" s="73" t="s">
        <v>24</v>
      </c>
      <c r="AU96" s="210" t="s">
        <v>24</v>
      </c>
      <c r="AV96" s="210" t="s">
        <v>24</v>
      </c>
      <c r="AW96" s="74" t="s">
        <v>24</v>
      </c>
      <c r="AY96" s="89">
        <v>1989</v>
      </c>
    </row>
    <row r="97" spans="2:51">
      <c r="B97" s="89">
        <v>1990</v>
      </c>
      <c r="C97" s="73" t="s">
        <v>24</v>
      </c>
      <c r="D97" s="74" t="s">
        <v>24</v>
      </c>
      <c r="E97" s="74" t="s">
        <v>24</v>
      </c>
      <c r="F97" s="74" t="s">
        <v>24</v>
      </c>
      <c r="G97" s="74" t="s">
        <v>24</v>
      </c>
      <c r="H97" s="74" t="s">
        <v>24</v>
      </c>
      <c r="I97" s="74" t="s">
        <v>24</v>
      </c>
      <c r="J97" s="74" t="s">
        <v>24</v>
      </c>
      <c r="K97" s="74" t="s">
        <v>24</v>
      </c>
      <c r="L97" s="74" t="s">
        <v>24</v>
      </c>
      <c r="M97" s="74" t="s">
        <v>24</v>
      </c>
      <c r="N97" s="73" t="s">
        <v>24</v>
      </c>
      <c r="O97" s="210" t="s">
        <v>24</v>
      </c>
      <c r="P97" s="210" t="s">
        <v>24</v>
      </c>
      <c r="R97" s="89">
        <v>1990</v>
      </c>
      <c r="S97" s="73" t="s">
        <v>24</v>
      </c>
      <c r="T97" s="74" t="s">
        <v>24</v>
      </c>
      <c r="U97" s="74" t="s">
        <v>24</v>
      </c>
      <c r="V97" s="74" t="s">
        <v>24</v>
      </c>
      <c r="W97" s="74" t="s">
        <v>24</v>
      </c>
      <c r="X97" s="74" t="s">
        <v>24</v>
      </c>
      <c r="Y97" s="74" t="s">
        <v>24</v>
      </c>
      <c r="Z97" s="74" t="s">
        <v>24</v>
      </c>
      <c r="AA97" s="74" t="s">
        <v>24</v>
      </c>
      <c r="AB97" s="74" t="s">
        <v>24</v>
      </c>
      <c r="AC97" s="74" t="s">
        <v>24</v>
      </c>
      <c r="AD97" s="73" t="s">
        <v>24</v>
      </c>
      <c r="AE97" s="210" t="s">
        <v>24</v>
      </c>
      <c r="AF97" s="210" t="s">
        <v>24</v>
      </c>
      <c r="AH97" s="89">
        <v>1990</v>
      </c>
      <c r="AI97" s="73" t="s">
        <v>24</v>
      </c>
      <c r="AJ97" s="74" t="s">
        <v>24</v>
      </c>
      <c r="AK97" s="74" t="s">
        <v>24</v>
      </c>
      <c r="AL97" s="74" t="s">
        <v>24</v>
      </c>
      <c r="AM97" s="74" t="s">
        <v>24</v>
      </c>
      <c r="AN97" s="74" t="s">
        <v>24</v>
      </c>
      <c r="AO97" s="74" t="s">
        <v>24</v>
      </c>
      <c r="AP97" s="74" t="s">
        <v>24</v>
      </c>
      <c r="AQ97" s="74" t="s">
        <v>24</v>
      </c>
      <c r="AR97" s="74" t="s">
        <v>24</v>
      </c>
      <c r="AS97" s="74" t="s">
        <v>24</v>
      </c>
      <c r="AT97" s="73" t="s">
        <v>24</v>
      </c>
      <c r="AU97" s="210" t="s">
        <v>24</v>
      </c>
      <c r="AV97" s="210" t="s">
        <v>24</v>
      </c>
      <c r="AW97" s="74" t="s">
        <v>24</v>
      </c>
      <c r="AY97" s="89">
        <v>1990</v>
      </c>
    </row>
    <row r="98" spans="2:51">
      <c r="B98" s="89">
        <v>1991</v>
      </c>
      <c r="C98" s="73" t="s">
        <v>24</v>
      </c>
      <c r="D98" s="74" t="s">
        <v>24</v>
      </c>
      <c r="E98" s="74" t="s">
        <v>24</v>
      </c>
      <c r="F98" s="74" t="s">
        <v>24</v>
      </c>
      <c r="G98" s="74" t="s">
        <v>24</v>
      </c>
      <c r="H98" s="74" t="s">
        <v>24</v>
      </c>
      <c r="I98" s="74" t="s">
        <v>24</v>
      </c>
      <c r="J98" s="74" t="s">
        <v>24</v>
      </c>
      <c r="K98" s="74" t="s">
        <v>24</v>
      </c>
      <c r="L98" s="74" t="s">
        <v>24</v>
      </c>
      <c r="M98" s="74" t="s">
        <v>24</v>
      </c>
      <c r="N98" s="73" t="s">
        <v>24</v>
      </c>
      <c r="O98" s="210" t="s">
        <v>24</v>
      </c>
      <c r="P98" s="210" t="s">
        <v>24</v>
      </c>
      <c r="R98" s="89">
        <v>1991</v>
      </c>
      <c r="S98" s="73" t="s">
        <v>24</v>
      </c>
      <c r="T98" s="74" t="s">
        <v>24</v>
      </c>
      <c r="U98" s="74" t="s">
        <v>24</v>
      </c>
      <c r="V98" s="74" t="s">
        <v>24</v>
      </c>
      <c r="W98" s="74" t="s">
        <v>24</v>
      </c>
      <c r="X98" s="74" t="s">
        <v>24</v>
      </c>
      <c r="Y98" s="74" t="s">
        <v>24</v>
      </c>
      <c r="Z98" s="74" t="s">
        <v>24</v>
      </c>
      <c r="AA98" s="74" t="s">
        <v>24</v>
      </c>
      <c r="AB98" s="74" t="s">
        <v>24</v>
      </c>
      <c r="AC98" s="74" t="s">
        <v>24</v>
      </c>
      <c r="AD98" s="73" t="s">
        <v>24</v>
      </c>
      <c r="AE98" s="210" t="s">
        <v>24</v>
      </c>
      <c r="AF98" s="210" t="s">
        <v>24</v>
      </c>
      <c r="AH98" s="89">
        <v>1991</v>
      </c>
      <c r="AI98" s="73" t="s">
        <v>24</v>
      </c>
      <c r="AJ98" s="74" t="s">
        <v>24</v>
      </c>
      <c r="AK98" s="74" t="s">
        <v>24</v>
      </c>
      <c r="AL98" s="74" t="s">
        <v>24</v>
      </c>
      <c r="AM98" s="74" t="s">
        <v>24</v>
      </c>
      <c r="AN98" s="74" t="s">
        <v>24</v>
      </c>
      <c r="AO98" s="74" t="s">
        <v>24</v>
      </c>
      <c r="AP98" s="74" t="s">
        <v>24</v>
      </c>
      <c r="AQ98" s="74" t="s">
        <v>24</v>
      </c>
      <c r="AR98" s="74" t="s">
        <v>24</v>
      </c>
      <c r="AS98" s="74" t="s">
        <v>24</v>
      </c>
      <c r="AT98" s="73" t="s">
        <v>24</v>
      </c>
      <c r="AU98" s="210" t="s">
        <v>24</v>
      </c>
      <c r="AV98" s="210" t="s">
        <v>24</v>
      </c>
      <c r="AW98" s="74" t="s">
        <v>24</v>
      </c>
      <c r="AY98" s="89">
        <v>1991</v>
      </c>
    </row>
    <row r="99" spans="2:51">
      <c r="B99" s="89">
        <v>1992</v>
      </c>
      <c r="C99" s="73" t="s">
        <v>24</v>
      </c>
      <c r="D99" s="74" t="s">
        <v>24</v>
      </c>
      <c r="E99" s="74" t="s">
        <v>24</v>
      </c>
      <c r="F99" s="74" t="s">
        <v>24</v>
      </c>
      <c r="G99" s="74" t="s">
        <v>24</v>
      </c>
      <c r="H99" s="74" t="s">
        <v>24</v>
      </c>
      <c r="I99" s="74" t="s">
        <v>24</v>
      </c>
      <c r="J99" s="74" t="s">
        <v>24</v>
      </c>
      <c r="K99" s="74" t="s">
        <v>24</v>
      </c>
      <c r="L99" s="74" t="s">
        <v>24</v>
      </c>
      <c r="M99" s="74" t="s">
        <v>24</v>
      </c>
      <c r="N99" s="73" t="s">
        <v>24</v>
      </c>
      <c r="O99" s="210" t="s">
        <v>24</v>
      </c>
      <c r="P99" s="210" t="s">
        <v>24</v>
      </c>
      <c r="R99" s="89">
        <v>1992</v>
      </c>
      <c r="S99" s="73" t="s">
        <v>24</v>
      </c>
      <c r="T99" s="74" t="s">
        <v>24</v>
      </c>
      <c r="U99" s="74" t="s">
        <v>24</v>
      </c>
      <c r="V99" s="74" t="s">
        <v>24</v>
      </c>
      <c r="W99" s="74" t="s">
        <v>24</v>
      </c>
      <c r="X99" s="74" t="s">
        <v>24</v>
      </c>
      <c r="Y99" s="74" t="s">
        <v>24</v>
      </c>
      <c r="Z99" s="74" t="s">
        <v>24</v>
      </c>
      <c r="AA99" s="74" t="s">
        <v>24</v>
      </c>
      <c r="AB99" s="74" t="s">
        <v>24</v>
      </c>
      <c r="AC99" s="74" t="s">
        <v>24</v>
      </c>
      <c r="AD99" s="73" t="s">
        <v>24</v>
      </c>
      <c r="AE99" s="210" t="s">
        <v>24</v>
      </c>
      <c r="AF99" s="210" t="s">
        <v>24</v>
      </c>
      <c r="AH99" s="89">
        <v>1992</v>
      </c>
      <c r="AI99" s="73" t="s">
        <v>24</v>
      </c>
      <c r="AJ99" s="74" t="s">
        <v>24</v>
      </c>
      <c r="AK99" s="74" t="s">
        <v>24</v>
      </c>
      <c r="AL99" s="74" t="s">
        <v>24</v>
      </c>
      <c r="AM99" s="74" t="s">
        <v>24</v>
      </c>
      <c r="AN99" s="74" t="s">
        <v>24</v>
      </c>
      <c r="AO99" s="74" t="s">
        <v>24</v>
      </c>
      <c r="AP99" s="74" t="s">
        <v>24</v>
      </c>
      <c r="AQ99" s="74" t="s">
        <v>24</v>
      </c>
      <c r="AR99" s="74" t="s">
        <v>24</v>
      </c>
      <c r="AS99" s="74" t="s">
        <v>24</v>
      </c>
      <c r="AT99" s="73" t="s">
        <v>24</v>
      </c>
      <c r="AU99" s="210" t="s">
        <v>24</v>
      </c>
      <c r="AV99" s="210" t="s">
        <v>24</v>
      </c>
      <c r="AW99" s="74" t="s">
        <v>24</v>
      </c>
      <c r="AY99" s="89">
        <v>1992</v>
      </c>
    </row>
    <row r="100" spans="2:51">
      <c r="B100" s="89">
        <v>1993</v>
      </c>
      <c r="C100" s="73" t="s">
        <v>24</v>
      </c>
      <c r="D100" s="74" t="s">
        <v>24</v>
      </c>
      <c r="E100" s="74" t="s">
        <v>24</v>
      </c>
      <c r="F100" s="74" t="s">
        <v>24</v>
      </c>
      <c r="G100" s="74" t="s">
        <v>24</v>
      </c>
      <c r="H100" s="74" t="s">
        <v>24</v>
      </c>
      <c r="I100" s="74" t="s">
        <v>24</v>
      </c>
      <c r="J100" s="74" t="s">
        <v>24</v>
      </c>
      <c r="K100" s="74" t="s">
        <v>24</v>
      </c>
      <c r="L100" s="74" t="s">
        <v>24</v>
      </c>
      <c r="M100" s="74" t="s">
        <v>24</v>
      </c>
      <c r="N100" s="73" t="s">
        <v>24</v>
      </c>
      <c r="O100" s="210" t="s">
        <v>24</v>
      </c>
      <c r="P100" s="210" t="s">
        <v>24</v>
      </c>
      <c r="R100" s="89">
        <v>1993</v>
      </c>
      <c r="S100" s="73" t="s">
        <v>24</v>
      </c>
      <c r="T100" s="74" t="s">
        <v>24</v>
      </c>
      <c r="U100" s="74" t="s">
        <v>24</v>
      </c>
      <c r="V100" s="74" t="s">
        <v>24</v>
      </c>
      <c r="W100" s="74" t="s">
        <v>24</v>
      </c>
      <c r="X100" s="74" t="s">
        <v>24</v>
      </c>
      <c r="Y100" s="74" t="s">
        <v>24</v>
      </c>
      <c r="Z100" s="74" t="s">
        <v>24</v>
      </c>
      <c r="AA100" s="74" t="s">
        <v>24</v>
      </c>
      <c r="AB100" s="74" t="s">
        <v>24</v>
      </c>
      <c r="AC100" s="74" t="s">
        <v>24</v>
      </c>
      <c r="AD100" s="73" t="s">
        <v>24</v>
      </c>
      <c r="AE100" s="210" t="s">
        <v>24</v>
      </c>
      <c r="AF100" s="210" t="s">
        <v>24</v>
      </c>
      <c r="AH100" s="89">
        <v>1993</v>
      </c>
      <c r="AI100" s="73" t="s">
        <v>24</v>
      </c>
      <c r="AJ100" s="74" t="s">
        <v>24</v>
      </c>
      <c r="AK100" s="74" t="s">
        <v>24</v>
      </c>
      <c r="AL100" s="74" t="s">
        <v>24</v>
      </c>
      <c r="AM100" s="74" t="s">
        <v>24</v>
      </c>
      <c r="AN100" s="74" t="s">
        <v>24</v>
      </c>
      <c r="AO100" s="74" t="s">
        <v>24</v>
      </c>
      <c r="AP100" s="74" t="s">
        <v>24</v>
      </c>
      <c r="AQ100" s="74" t="s">
        <v>24</v>
      </c>
      <c r="AR100" s="74" t="s">
        <v>24</v>
      </c>
      <c r="AS100" s="74" t="s">
        <v>24</v>
      </c>
      <c r="AT100" s="73" t="s">
        <v>24</v>
      </c>
      <c r="AU100" s="210" t="s">
        <v>24</v>
      </c>
      <c r="AV100" s="210" t="s">
        <v>24</v>
      </c>
      <c r="AW100" s="74" t="s">
        <v>24</v>
      </c>
      <c r="AY100" s="89">
        <v>1993</v>
      </c>
    </row>
    <row r="101" spans="2:51">
      <c r="B101" s="89">
        <v>1994</v>
      </c>
      <c r="C101" s="73" t="s">
        <v>24</v>
      </c>
      <c r="D101" s="74" t="s">
        <v>24</v>
      </c>
      <c r="E101" s="74" t="s">
        <v>24</v>
      </c>
      <c r="F101" s="74" t="s">
        <v>24</v>
      </c>
      <c r="G101" s="74" t="s">
        <v>24</v>
      </c>
      <c r="H101" s="74" t="s">
        <v>24</v>
      </c>
      <c r="I101" s="74" t="s">
        <v>24</v>
      </c>
      <c r="J101" s="74" t="s">
        <v>24</v>
      </c>
      <c r="K101" s="74" t="s">
        <v>24</v>
      </c>
      <c r="L101" s="74" t="s">
        <v>24</v>
      </c>
      <c r="M101" s="74" t="s">
        <v>24</v>
      </c>
      <c r="N101" s="73" t="s">
        <v>24</v>
      </c>
      <c r="O101" s="210" t="s">
        <v>24</v>
      </c>
      <c r="P101" s="210" t="s">
        <v>24</v>
      </c>
      <c r="R101" s="89">
        <v>1994</v>
      </c>
      <c r="S101" s="73" t="s">
        <v>24</v>
      </c>
      <c r="T101" s="74" t="s">
        <v>24</v>
      </c>
      <c r="U101" s="74" t="s">
        <v>24</v>
      </c>
      <c r="V101" s="74" t="s">
        <v>24</v>
      </c>
      <c r="W101" s="74" t="s">
        <v>24</v>
      </c>
      <c r="X101" s="74" t="s">
        <v>24</v>
      </c>
      <c r="Y101" s="74" t="s">
        <v>24</v>
      </c>
      <c r="Z101" s="74" t="s">
        <v>24</v>
      </c>
      <c r="AA101" s="74" t="s">
        <v>24</v>
      </c>
      <c r="AB101" s="74" t="s">
        <v>24</v>
      </c>
      <c r="AC101" s="74" t="s">
        <v>24</v>
      </c>
      <c r="AD101" s="73" t="s">
        <v>24</v>
      </c>
      <c r="AE101" s="210" t="s">
        <v>24</v>
      </c>
      <c r="AF101" s="210" t="s">
        <v>24</v>
      </c>
      <c r="AH101" s="89">
        <v>1994</v>
      </c>
      <c r="AI101" s="73" t="s">
        <v>24</v>
      </c>
      <c r="AJ101" s="74" t="s">
        <v>24</v>
      </c>
      <c r="AK101" s="74" t="s">
        <v>24</v>
      </c>
      <c r="AL101" s="74" t="s">
        <v>24</v>
      </c>
      <c r="AM101" s="74" t="s">
        <v>24</v>
      </c>
      <c r="AN101" s="74" t="s">
        <v>24</v>
      </c>
      <c r="AO101" s="74" t="s">
        <v>24</v>
      </c>
      <c r="AP101" s="74" t="s">
        <v>24</v>
      </c>
      <c r="AQ101" s="74" t="s">
        <v>24</v>
      </c>
      <c r="AR101" s="74" t="s">
        <v>24</v>
      </c>
      <c r="AS101" s="74" t="s">
        <v>24</v>
      </c>
      <c r="AT101" s="73" t="s">
        <v>24</v>
      </c>
      <c r="AU101" s="210" t="s">
        <v>24</v>
      </c>
      <c r="AV101" s="210" t="s">
        <v>24</v>
      </c>
      <c r="AW101" s="74" t="s">
        <v>24</v>
      </c>
      <c r="AY101" s="89">
        <v>1994</v>
      </c>
    </row>
    <row r="102" spans="2:51">
      <c r="B102" s="89">
        <v>1995</v>
      </c>
      <c r="C102" s="73" t="s">
        <v>24</v>
      </c>
      <c r="D102" s="74" t="s">
        <v>24</v>
      </c>
      <c r="E102" s="74" t="s">
        <v>24</v>
      </c>
      <c r="F102" s="74" t="s">
        <v>24</v>
      </c>
      <c r="G102" s="74" t="s">
        <v>24</v>
      </c>
      <c r="H102" s="74" t="s">
        <v>24</v>
      </c>
      <c r="I102" s="74" t="s">
        <v>24</v>
      </c>
      <c r="J102" s="74" t="s">
        <v>24</v>
      </c>
      <c r="K102" s="74" t="s">
        <v>24</v>
      </c>
      <c r="L102" s="74" t="s">
        <v>24</v>
      </c>
      <c r="M102" s="74" t="s">
        <v>24</v>
      </c>
      <c r="N102" s="73" t="s">
        <v>24</v>
      </c>
      <c r="O102" s="210" t="s">
        <v>24</v>
      </c>
      <c r="P102" s="210" t="s">
        <v>24</v>
      </c>
      <c r="R102" s="89">
        <v>1995</v>
      </c>
      <c r="S102" s="73" t="s">
        <v>24</v>
      </c>
      <c r="T102" s="74" t="s">
        <v>24</v>
      </c>
      <c r="U102" s="74" t="s">
        <v>24</v>
      </c>
      <c r="V102" s="74" t="s">
        <v>24</v>
      </c>
      <c r="W102" s="74" t="s">
        <v>24</v>
      </c>
      <c r="X102" s="74" t="s">
        <v>24</v>
      </c>
      <c r="Y102" s="74" t="s">
        <v>24</v>
      </c>
      <c r="Z102" s="74" t="s">
        <v>24</v>
      </c>
      <c r="AA102" s="74" t="s">
        <v>24</v>
      </c>
      <c r="AB102" s="74" t="s">
        <v>24</v>
      </c>
      <c r="AC102" s="74" t="s">
        <v>24</v>
      </c>
      <c r="AD102" s="73" t="s">
        <v>24</v>
      </c>
      <c r="AE102" s="210" t="s">
        <v>24</v>
      </c>
      <c r="AF102" s="210" t="s">
        <v>24</v>
      </c>
      <c r="AH102" s="89">
        <v>1995</v>
      </c>
      <c r="AI102" s="73" t="s">
        <v>24</v>
      </c>
      <c r="AJ102" s="74" t="s">
        <v>24</v>
      </c>
      <c r="AK102" s="74" t="s">
        <v>24</v>
      </c>
      <c r="AL102" s="74" t="s">
        <v>24</v>
      </c>
      <c r="AM102" s="74" t="s">
        <v>24</v>
      </c>
      <c r="AN102" s="74" t="s">
        <v>24</v>
      </c>
      <c r="AO102" s="74" t="s">
        <v>24</v>
      </c>
      <c r="AP102" s="74" t="s">
        <v>24</v>
      </c>
      <c r="AQ102" s="74" t="s">
        <v>24</v>
      </c>
      <c r="AR102" s="74" t="s">
        <v>24</v>
      </c>
      <c r="AS102" s="74" t="s">
        <v>24</v>
      </c>
      <c r="AT102" s="73" t="s">
        <v>24</v>
      </c>
      <c r="AU102" s="210" t="s">
        <v>24</v>
      </c>
      <c r="AV102" s="210" t="s">
        <v>24</v>
      </c>
      <c r="AW102" s="74" t="s">
        <v>24</v>
      </c>
      <c r="AY102" s="89">
        <v>1995</v>
      </c>
    </row>
    <row r="103" spans="2:51">
      <c r="B103" s="89">
        <v>1996</v>
      </c>
      <c r="C103" s="73" t="s">
        <v>24</v>
      </c>
      <c r="D103" s="74" t="s">
        <v>24</v>
      </c>
      <c r="E103" s="74" t="s">
        <v>24</v>
      </c>
      <c r="F103" s="74" t="s">
        <v>24</v>
      </c>
      <c r="G103" s="74" t="s">
        <v>24</v>
      </c>
      <c r="H103" s="74" t="s">
        <v>24</v>
      </c>
      <c r="I103" s="74" t="s">
        <v>24</v>
      </c>
      <c r="J103" s="74" t="s">
        <v>24</v>
      </c>
      <c r="K103" s="74" t="s">
        <v>24</v>
      </c>
      <c r="L103" s="74" t="s">
        <v>24</v>
      </c>
      <c r="M103" s="74" t="s">
        <v>24</v>
      </c>
      <c r="N103" s="73" t="s">
        <v>24</v>
      </c>
      <c r="O103" s="210" t="s">
        <v>24</v>
      </c>
      <c r="P103" s="210" t="s">
        <v>24</v>
      </c>
      <c r="R103" s="89">
        <v>1996</v>
      </c>
      <c r="S103" s="73" t="s">
        <v>24</v>
      </c>
      <c r="T103" s="74" t="s">
        <v>24</v>
      </c>
      <c r="U103" s="74" t="s">
        <v>24</v>
      </c>
      <c r="V103" s="74" t="s">
        <v>24</v>
      </c>
      <c r="W103" s="74" t="s">
        <v>24</v>
      </c>
      <c r="X103" s="74" t="s">
        <v>24</v>
      </c>
      <c r="Y103" s="74" t="s">
        <v>24</v>
      </c>
      <c r="Z103" s="74" t="s">
        <v>24</v>
      </c>
      <c r="AA103" s="74" t="s">
        <v>24</v>
      </c>
      <c r="AB103" s="74" t="s">
        <v>24</v>
      </c>
      <c r="AC103" s="74" t="s">
        <v>24</v>
      </c>
      <c r="AD103" s="73" t="s">
        <v>24</v>
      </c>
      <c r="AE103" s="210" t="s">
        <v>24</v>
      </c>
      <c r="AF103" s="210" t="s">
        <v>24</v>
      </c>
      <c r="AH103" s="89">
        <v>1996</v>
      </c>
      <c r="AI103" s="73" t="s">
        <v>24</v>
      </c>
      <c r="AJ103" s="74" t="s">
        <v>24</v>
      </c>
      <c r="AK103" s="74" t="s">
        <v>24</v>
      </c>
      <c r="AL103" s="74" t="s">
        <v>24</v>
      </c>
      <c r="AM103" s="74" t="s">
        <v>24</v>
      </c>
      <c r="AN103" s="74" t="s">
        <v>24</v>
      </c>
      <c r="AO103" s="74" t="s">
        <v>24</v>
      </c>
      <c r="AP103" s="74" t="s">
        <v>24</v>
      </c>
      <c r="AQ103" s="74" t="s">
        <v>24</v>
      </c>
      <c r="AR103" s="74" t="s">
        <v>24</v>
      </c>
      <c r="AS103" s="74" t="s">
        <v>24</v>
      </c>
      <c r="AT103" s="73" t="s">
        <v>24</v>
      </c>
      <c r="AU103" s="210" t="s">
        <v>24</v>
      </c>
      <c r="AV103" s="210" t="s">
        <v>24</v>
      </c>
      <c r="AW103" s="74" t="s">
        <v>24</v>
      </c>
      <c r="AY103" s="89">
        <v>1996</v>
      </c>
    </row>
    <row r="104" spans="2:51">
      <c r="B104" s="90">
        <v>1997</v>
      </c>
      <c r="C104" s="73">
        <v>40</v>
      </c>
      <c r="D104" s="74">
        <v>0.43686360000000002</v>
      </c>
      <c r="E104" s="74">
        <v>0.4631767</v>
      </c>
      <c r="F104" s="74" t="s">
        <v>216</v>
      </c>
      <c r="G104" s="74">
        <v>0.49409839999999999</v>
      </c>
      <c r="H104" s="74">
        <v>0.40806120000000001</v>
      </c>
      <c r="I104" s="74">
        <v>0.40090559999999997</v>
      </c>
      <c r="J104" s="74">
        <v>46.375</v>
      </c>
      <c r="K104" s="74">
        <v>47</v>
      </c>
      <c r="L104" s="74">
        <v>4.6082948999999997</v>
      </c>
      <c r="M104" s="74">
        <v>5.9038800000000002E-2</v>
      </c>
      <c r="N104" s="73">
        <v>1176</v>
      </c>
      <c r="O104" s="210">
        <v>0.13370650000000001</v>
      </c>
      <c r="P104" s="210">
        <v>0.18517149999999999</v>
      </c>
      <c r="R104" s="90">
        <v>1997</v>
      </c>
      <c r="S104" s="73">
        <v>14</v>
      </c>
      <c r="T104" s="74">
        <v>0.15107599999999999</v>
      </c>
      <c r="U104" s="74">
        <v>0.15280070000000001</v>
      </c>
      <c r="V104" s="74" t="s">
        <v>216</v>
      </c>
      <c r="W104" s="74">
        <v>0.16386790000000001</v>
      </c>
      <c r="X104" s="74">
        <v>0.13941590000000001</v>
      </c>
      <c r="Y104" s="74">
        <v>0.14664240000000001</v>
      </c>
      <c r="Z104" s="74">
        <v>46.928570999999998</v>
      </c>
      <c r="AA104" s="74">
        <v>54</v>
      </c>
      <c r="AB104" s="74">
        <v>2.1406727999999999</v>
      </c>
      <c r="AC104" s="74">
        <v>2.2728000000000002E-2</v>
      </c>
      <c r="AD104" s="73">
        <v>432</v>
      </c>
      <c r="AE104" s="210">
        <v>4.9745699999999997E-2</v>
      </c>
      <c r="AF104" s="210">
        <v>0.1239474</v>
      </c>
      <c r="AH104" s="90">
        <v>1997</v>
      </c>
      <c r="AI104" s="73">
        <v>54</v>
      </c>
      <c r="AJ104" s="74">
        <v>0.29311130000000002</v>
      </c>
      <c r="AK104" s="74">
        <v>0.30111650000000001</v>
      </c>
      <c r="AL104" s="74" t="s">
        <v>216</v>
      </c>
      <c r="AM104" s="74">
        <v>0.32063350000000002</v>
      </c>
      <c r="AN104" s="74">
        <v>0.27017020000000003</v>
      </c>
      <c r="AO104" s="74">
        <v>0.27138410000000002</v>
      </c>
      <c r="AP104" s="74">
        <v>46.518518999999998</v>
      </c>
      <c r="AQ104" s="74">
        <v>51.333329999999997</v>
      </c>
      <c r="AR104" s="74">
        <v>3.5479631999999999</v>
      </c>
      <c r="AS104" s="74">
        <v>4.1747199999999998E-2</v>
      </c>
      <c r="AT104" s="73">
        <v>1608</v>
      </c>
      <c r="AU104" s="210">
        <v>9.1993199999999997E-2</v>
      </c>
      <c r="AV104" s="210">
        <v>0.16347739999999999</v>
      </c>
      <c r="AW104" s="74">
        <v>3.0312473</v>
      </c>
      <c r="AY104" s="90">
        <v>1997</v>
      </c>
    </row>
    <row r="105" spans="2:51">
      <c r="B105" s="90">
        <v>1998</v>
      </c>
      <c r="C105" s="73">
        <v>23</v>
      </c>
      <c r="D105" s="74">
        <v>0.2488331</v>
      </c>
      <c r="E105" s="74">
        <v>0.27447709999999997</v>
      </c>
      <c r="F105" s="74" t="s">
        <v>216</v>
      </c>
      <c r="G105" s="74">
        <v>0.30400700000000003</v>
      </c>
      <c r="H105" s="74">
        <v>0.2169836</v>
      </c>
      <c r="I105" s="74">
        <v>0.19140769999999999</v>
      </c>
      <c r="J105" s="74">
        <v>57.086956999999998</v>
      </c>
      <c r="K105" s="74">
        <v>57.5</v>
      </c>
      <c r="L105" s="74">
        <v>2.9113924</v>
      </c>
      <c r="M105" s="74">
        <v>3.4291000000000002E-2</v>
      </c>
      <c r="N105" s="73">
        <v>438</v>
      </c>
      <c r="O105" s="210">
        <v>4.9404900000000002E-2</v>
      </c>
      <c r="P105" s="210">
        <v>6.9862599999999997E-2</v>
      </c>
      <c r="R105" s="90">
        <v>1998</v>
      </c>
      <c r="S105" s="73">
        <v>13</v>
      </c>
      <c r="T105" s="74">
        <v>0.138823</v>
      </c>
      <c r="U105" s="74">
        <v>0.13544249999999999</v>
      </c>
      <c r="V105" s="74" t="s">
        <v>216</v>
      </c>
      <c r="W105" s="74">
        <v>0.1434367</v>
      </c>
      <c r="X105" s="74">
        <v>0.11528910000000001</v>
      </c>
      <c r="Y105" s="74">
        <v>0.1167131</v>
      </c>
      <c r="Z105" s="74">
        <v>53.153846000000001</v>
      </c>
      <c r="AA105" s="74">
        <v>59.5</v>
      </c>
      <c r="AB105" s="74">
        <v>1.9578313000000001</v>
      </c>
      <c r="AC105" s="74">
        <v>2.1620199999999999E-2</v>
      </c>
      <c r="AD105" s="73">
        <v>305</v>
      </c>
      <c r="AE105" s="210">
        <v>3.4816699999999999E-2</v>
      </c>
      <c r="AF105" s="210">
        <v>9.0358599999999997E-2</v>
      </c>
      <c r="AH105" s="90">
        <v>1998</v>
      </c>
      <c r="AI105" s="73">
        <v>36</v>
      </c>
      <c r="AJ105" s="74">
        <v>0.19346949999999999</v>
      </c>
      <c r="AK105" s="74">
        <v>0.1995459</v>
      </c>
      <c r="AL105" s="74" t="s">
        <v>216</v>
      </c>
      <c r="AM105" s="74">
        <v>0.21703149999999999</v>
      </c>
      <c r="AN105" s="74">
        <v>0.1632352</v>
      </c>
      <c r="AO105" s="74">
        <v>0.15194289999999999</v>
      </c>
      <c r="AP105" s="74">
        <v>55.666666999999997</v>
      </c>
      <c r="AQ105" s="74">
        <v>58</v>
      </c>
      <c r="AR105" s="74">
        <v>2.4759285000000002</v>
      </c>
      <c r="AS105" s="74">
        <v>2.8301400000000001E-2</v>
      </c>
      <c r="AT105" s="73">
        <v>743</v>
      </c>
      <c r="AU105" s="210">
        <v>4.2154400000000002E-2</v>
      </c>
      <c r="AV105" s="210">
        <v>7.7035599999999996E-2</v>
      </c>
      <c r="AW105" s="74">
        <v>2.0265211000000001</v>
      </c>
      <c r="AY105" s="90">
        <v>1998</v>
      </c>
    </row>
    <row r="106" spans="2:51">
      <c r="B106" s="90">
        <v>1999</v>
      </c>
      <c r="C106" s="73">
        <v>19</v>
      </c>
      <c r="D106" s="74">
        <v>0.20342379999999999</v>
      </c>
      <c r="E106" s="74">
        <v>0.21563460000000001</v>
      </c>
      <c r="F106" s="74" t="s">
        <v>216</v>
      </c>
      <c r="G106" s="74">
        <v>0.23360539999999999</v>
      </c>
      <c r="H106" s="74">
        <v>0.17903540000000001</v>
      </c>
      <c r="I106" s="74">
        <v>0.1632256</v>
      </c>
      <c r="J106" s="74">
        <v>53.315789000000002</v>
      </c>
      <c r="K106" s="74">
        <v>52.5</v>
      </c>
      <c r="L106" s="74">
        <v>2.2565320999999998</v>
      </c>
      <c r="M106" s="74">
        <v>2.8261999999999999E-2</v>
      </c>
      <c r="N106" s="73">
        <v>426</v>
      </c>
      <c r="O106" s="210">
        <v>4.7625099999999997E-2</v>
      </c>
      <c r="P106" s="210">
        <v>6.8276100000000006E-2</v>
      </c>
      <c r="R106" s="90">
        <v>1999</v>
      </c>
      <c r="S106" s="73">
        <v>19</v>
      </c>
      <c r="T106" s="74">
        <v>0.20058790000000001</v>
      </c>
      <c r="U106" s="74">
        <v>0.19027069999999999</v>
      </c>
      <c r="V106" s="74" t="s">
        <v>216</v>
      </c>
      <c r="W106" s="74">
        <v>0.20909929999999999</v>
      </c>
      <c r="X106" s="74">
        <v>0.1480871</v>
      </c>
      <c r="Y106" s="74">
        <v>0.124669</v>
      </c>
      <c r="Z106" s="74">
        <v>60.842104999999997</v>
      </c>
      <c r="AA106" s="74">
        <v>68.5</v>
      </c>
      <c r="AB106" s="74">
        <v>2.4967147999999999</v>
      </c>
      <c r="AC106" s="74">
        <v>3.1210499999999999E-2</v>
      </c>
      <c r="AD106" s="73">
        <v>317</v>
      </c>
      <c r="AE106" s="210">
        <v>3.5836199999999999E-2</v>
      </c>
      <c r="AF106" s="210">
        <v>9.4216300000000003E-2</v>
      </c>
      <c r="AH106" s="90">
        <v>1999</v>
      </c>
      <c r="AI106" s="73">
        <v>38</v>
      </c>
      <c r="AJ106" s="74">
        <v>0.20199590000000001</v>
      </c>
      <c r="AK106" s="74">
        <v>0.20703340000000001</v>
      </c>
      <c r="AL106" s="74" t="s">
        <v>216</v>
      </c>
      <c r="AM106" s="74">
        <v>0.2260305</v>
      </c>
      <c r="AN106" s="74">
        <v>0.1662071</v>
      </c>
      <c r="AO106" s="74">
        <v>0.14552280000000001</v>
      </c>
      <c r="AP106" s="74">
        <v>57.078946999999999</v>
      </c>
      <c r="AQ106" s="74">
        <v>58</v>
      </c>
      <c r="AR106" s="74">
        <v>2.3705552000000001</v>
      </c>
      <c r="AS106" s="74">
        <v>2.9663200000000001E-2</v>
      </c>
      <c r="AT106" s="73">
        <v>743</v>
      </c>
      <c r="AU106" s="210">
        <v>4.1763500000000002E-2</v>
      </c>
      <c r="AV106" s="210">
        <v>7.7363799999999996E-2</v>
      </c>
      <c r="AW106" s="74">
        <v>1.1333044000000001</v>
      </c>
      <c r="AY106" s="90">
        <v>1999</v>
      </c>
    </row>
    <row r="107" spans="2:51">
      <c r="B107" s="90">
        <v>2000</v>
      </c>
      <c r="C107" s="73">
        <v>7</v>
      </c>
      <c r="D107" s="74">
        <v>7.4125300000000005E-2</v>
      </c>
      <c r="E107" s="74">
        <v>7.7094800000000005E-2</v>
      </c>
      <c r="F107" s="74" t="s">
        <v>216</v>
      </c>
      <c r="G107" s="74">
        <v>8.3593100000000004E-2</v>
      </c>
      <c r="H107" s="74">
        <v>6.7166500000000004E-2</v>
      </c>
      <c r="I107" s="74">
        <v>7.0882399999999998E-2</v>
      </c>
      <c r="J107" s="74">
        <v>49.142856999999999</v>
      </c>
      <c r="K107" s="74">
        <v>60.5</v>
      </c>
      <c r="L107" s="74">
        <v>0.80738180000000004</v>
      </c>
      <c r="M107" s="74">
        <v>1.04764E-2</v>
      </c>
      <c r="N107" s="73">
        <v>184</v>
      </c>
      <c r="O107" s="210">
        <v>2.0376499999999999E-2</v>
      </c>
      <c r="P107" s="210">
        <v>3.08189E-2</v>
      </c>
      <c r="R107" s="90">
        <v>2000</v>
      </c>
      <c r="S107" s="73">
        <v>15</v>
      </c>
      <c r="T107" s="74">
        <v>0.15648899999999999</v>
      </c>
      <c r="U107" s="74">
        <v>0.13787260000000001</v>
      </c>
      <c r="V107" s="74" t="s">
        <v>216</v>
      </c>
      <c r="W107" s="74">
        <v>0.16795589999999999</v>
      </c>
      <c r="X107" s="74">
        <v>9.5334600000000005E-2</v>
      </c>
      <c r="Y107" s="74">
        <v>9.0078699999999998E-2</v>
      </c>
      <c r="Z107" s="74">
        <v>73.733333000000002</v>
      </c>
      <c r="AA107" s="74">
        <v>82.25</v>
      </c>
      <c r="AB107" s="74">
        <v>1.9255456</v>
      </c>
      <c r="AC107" s="74">
        <v>2.44002E-2</v>
      </c>
      <c r="AD107" s="73">
        <v>125</v>
      </c>
      <c r="AE107" s="210">
        <v>1.39875E-2</v>
      </c>
      <c r="AF107" s="210">
        <v>3.7560799999999998E-2</v>
      </c>
      <c r="AH107" s="90">
        <v>2000</v>
      </c>
      <c r="AI107" s="73">
        <v>22</v>
      </c>
      <c r="AJ107" s="74">
        <v>0.1156142</v>
      </c>
      <c r="AK107" s="74">
        <v>0.11755930000000001</v>
      </c>
      <c r="AL107" s="74" t="s">
        <v>216</v>
      </c>
      <c r="AM107" s="74">
        <v>0.13930490000000001</v>
      </c>
      <c r="AN107" s="74">
        <v>8.6105699999999993E-2</v>
      </c>
      <c r="AO107" s="74">
        <v>8.4336800000000003E-2</v>
      </c>
      <c r="AP107" s="74">
        <v>65.909091000000004</v>
      </c>
      <c r="AQ107" s="74">
        <v>73</v>
      </c>
      <c r="AR107" s="74">
        <v>1.3365735000000001</v>
      </c>
      <c r="AS107" s="74">
        <v>1.7148400000000001E-2</v>
      </c>
      <c r="AT107" s="73">
        <v>309</v>
      </c>
      <c r="AU107" s="210">
        <v>1.7198600000000001E-2</v>
      </c>
      <c r="AV107" s="210">
        <v>3.3231799999999999E-2</v>
      </c>
      <c r="AW107" s="74">
        <v>0.55917459999999997</v>
      </c>
      <c r="AY107" s="90">
        <v>2000</v>
      </c>
    </row>
    <row r="108" spans="2:51">
      <c r="B108" s="90">
        <v>2001</v>
      </c>
      <c r="C108" s="73">
        <v>22</v>
      </c>
      <c r="D108" s="74">
        <v>0.2300816</v>
      </c>
      <c r="E108" s="74">
        <v>0.2433698</v>
      </c>
      <c r="F108" s="74" t="s">
        <v>216</v>
      </c>
      <c r="G108" s="74">
        <v>0.25610090000000002</v>
      </c>
      <c r="H108" s="74">
        <v>0.21766849999999999</v>
      </c>
      <c r="I108" s="74">
        <v>0.21387120000000001</v>
      </c>
      <c r="J108" s="74">
        <v>43.181818</v>
      </c>
      <c r="K108" s="74">
        <v>42</v>
      </c>
      <c r="L108" s="74">
        <v>2.4802705999999999</v>
      </c>
      <c r="M108" s="74">
        <v>3.2915899999999998E-2</v>
      </c>
      <c r="N108" s="73">
        <v>727</v>
      </c>
      <c r="O108" s="210">
        <v>7.96515E-2</v>
      </c>
      <c r="P108" s="210">
        <v>0.125085</v>
      </c>
      <c r="R108" s="90">
        <v>2001</v>
      </c>
      <c r="S108" s="73">
        <v>5</v>
      </c>
      <c r="T108" s="74">
        <v>5.1478099999999999E-2</v>
      </c>
      <c r="U108" s="74">
        <v>4.1636899999999998E-2</v>
      </c>
      <c r="V108" s="74" t="s">
        <v>216</v>
      </c>
      <c r="W108" s="74">
        <v>5.07518E-2</v>
      </c>
      <c r="X108" s="74">
        <v>2.9196199999999999E-2</v>
      </c>
      <c r="Y108" s="74">
        <v>3.00681E-2</v>
      </c>
      <c r="Z108" s="74">
        <v>70.2</v>
      </c>
      <c r="AA108" s="74">
        <v>85.5</v>
      </c>
      <c r="AB108" s="74">
        <v>0.63451780000000002</v>
      </c>
      <c r="AC108" s="74">
        <v>8.1022999999999998E-3</v>
      </c>
      <c r="AD108" s="73">
        <v>75</v>
      </c>
      <c r="AE108" s="210">
        <v>8.2962000000000001E-3</v>
      </c>
      <c r="AF108" s="210">
        <v>2.32979E-2</v>
      </c>
      <c r="AH108" s="90">
        <v>2001</v>
      </c>
      <c r="AI108" s="73">
        <v>27</v>
      </c>
      <c r="AJ108" s="74">
        <v>0.14008000000000001</v>
      </c>
      <c r="AK108" s="74">
        <v>0.1400497</v>
      </c>
      <c r="AL108" s="74" t="s">
        <v>216</v>
      </c>
      <c r="AM108" s="74">
        <v>0.15037449999999999</v>
      </c>
      <c r="AN108" s="74">
        <v>0.12255969999999999</v>
      </c>
      <c r="AO108" s="74">
        <v>0.12149459999999999</v>
      </c>
      <c r="AP108" s="74">
        <v>48.185184999999997</v>
      </c>
      <c r="AQ108" s="74">
        <v>43.75</v>
      </c>
      <c r="AR108" s="74">
        <v>1.6119403000000001</v>
      </c>
      <c r="AS108" s="74">
        <v>2.10038E-2</v>
      </c>
      <c r="AT108" s="73">
        <v>802</v>
      </c>
      <c r="AU108" s="210">
        <v>4.4144500000000003E-2</v>
      </c>
      <c r="AV108" s="210">
        <v>8.8803000000000007E-2</v>
      </c>
      <c r="AW108" s="74">
        <v>5.8450481999999999</v>
      </c>
      <c r="AY108" s="90">
        <v>2001</v>
      </c>
    </row>
    <row r="109" spans="2:51">
      <c r="B109" s="90">
        <v>2002</v>
      </c>
      <c r="C109" s="73">
        <v>22</v>
      </c>
      <c r="D109" s="74">
        <v>0.22737879999999999</v>
      </c>
      <c r="E109" s="74">
        <v>0.24676310000000001</v>
      </c>
      <c r="F109" s="74" t="s">
        <v>216</v>
      </c>
      <c r="G109" s="74">
        <v>0.272067</v>
      </c>
      <c r="H109" s="74">
        <v>0.20443320000000001</v>
      </c>
      <c r="I109" s="74">
        <v>0.20467489999999999</v>
      </c>
      <c r="J109" s="74">
        <v>49.818182</v>
      </c>
      <c r="K109" s="74">
        <v>49</v>
      </c>
      <c r="L109" s="74">
        <v>2.3109244000000002</v>
      </c>
      <c r="M109" s="74">
        <v>3.1934499999999998E-2</v>
      </c>
      <c r="N109" s="73">
        <v>603</v>
      </c>
      <c r="O109" s="210">
        <v>6.5374199999999993E-2</v>
      </c>
      <c r="P109" s="210">
        <v>0.10576149999999999</v>
      </c>
      <c r="R109" s="90">
        <v>2002</v>
      </c>
      <c r="S109" s="73">
        <v>11</v>
      </c>
      <c r="T109" s="74">
        <v>0.11201940000000001</v>
      </c>
      <c r="U109" s="74">
        <v>0.1077323</v>
      </c>
      <c r="V109" s="74" t="s">
        <v>216</v>
      </c>
      <c r="W109" s="74">
        <v>0.1191207</v>
      </c>
      <c r="X109" s="74">
        <v>0.10584010000000001</v>
      </c>
      <c r="Y109" s="74">
        <v>0.1186567</v>
      </c>
      <c r="Z109" s="74">
        <v>45.181818</v>
      </c>
      <c r="AA109" s="74">
        <v>56.5</v>
      </c>
      <c r="AB109" s="74">
        <v>1.3126492000000001</v>
      </c>
      <c r="AC109" s="74">
        <v>1.6968199999999999E-2</v>
      </c>
      <c r="AD109" s="73">
        <v>358</v>
      </c>
      <c r="AE109" s="210">
        <v>3.9210000000000002E-2</v>
      </c>
      <c r="AF109" s="210">
        <v>0.10907219999999999</v>
      </c>
      <c r="AH109" s="90">
        <v>2002</v>
      </c>
      <c r="AI109" s="73">
        <v>33</v>
      </c>
      <c r="AJ109" s="74">
        <v>0.16927229999999999</v>
      </c>
      <c r="AK109" s="74">
        <v>0.1685517</v>
      </c>
      <c r="AL109" s="74" t="s">
        <v>216</v>
      </c>
      <c r="AM109" s="74">
        <v>0.1843851</v>
      </c>
      <c r="AN109" s="74">
        <v>0.15091479999999999</v>
      </c>
      <c r="AO109" s="74">
        <v>0.15851560000000001</v>
      </c>
      <c r="AP109" s="74">
        <v>48.272727000000003</v>
      </c>
      <c r="AQ109" s="74">
        <v>50.5</v>
      </c>
      <c r="AR109" s="74">
        <v>1.8435754</v>
      </c>
      <c r="AS109" s="74">
        <v>2.4678800000000001E-2</v>
      </c>
      <c r="AT109" s="73">
        <v>961</v>
      </c>
      <c r="AU109" s="210">
        <v>5.2358700000000001E-2</v>
      </c>
      <c r="AV109" s="210">
        <v>0.106971</v>
      </c>
      <c r="AW109" s="74">
        <v>2.290521</v>
      </c>
      <c r="AY109" s="90">
        <v>2002</v>
      </c>
    </row>
    <row r="110" spans="2:51">
      <c r="B110" s="90">
        <v>2003</v>
      </c>
      <c r="C110" s="73">
        <v>19</v>
      </c>
      <c r="D110" s="74">
        <v>0.1941232</v>
      </c>
      <c r="E110" s="74">
        <v>0.19608980000000001</v>
      </c>
      <c r="F110" s="74" t="s">
        <v>216</v>
      </c>
      <c r="G110" s="74">
        <v>0.22301389999999999</v>
      </c>
      <c r="H110" s="74">
        <v>0.15917880000000001</v>
      </c>
      <c r="I110" s="74">
        <v>0.15134790000000001</v>
      </c>
      <c r="J110" s="74">
        <v>58.526316000000001</v>
      </c>
      <c r="K110" s="74">
        <v>60.5</v>
      </c>
      <c r="L110" s="74">
        <v>2.0518358999999999</v>
      </c>
      <c r="M110" s="74">
        <v>2.7805E-2</v>
      </c>
      <c r="N110" s="73">
        <v>337</v>
      </c>
      <c r="O110" s="210">
        <v>3.6163099999999997E-2</v>
      </c>
      <c r="P110" s="210">
        <v>5.9577600000000001E-2</v>
      </c>
      <c r="R110" s="90">
        <v>2003</v>
      </c>
      <c r="S110" s="73">
        <v>9</v>
      </c>
      <c r="T110" s="74">
        <v>9.06058E-2</v>
      </c>
      <c r="U110" s="74">
        <v>8.3838999999999997E-2</v>
      </c>
      <c r="V110" s="74" t="s">
        <v>216</v>
      </c>
      <c r="W110" s="74">
        <v>9.0464299999999997E-2</v>
      </c>
      <c r="X110" s="74">
        <v>6.3203700000000002E-2</v>
      </c>
      <c r="Y110" s="74">
        <v>5.7899600000000002E-2</v>
      </c>
      <c r="Z110" s="74">
        <v>64.777777999999998</v>
      </c>
      <c r="AA110" s="74">
        <v>76.5</v>
      </c>
      <c r="AB110" s="74">
        <v>1.0869565000000001</v>
      </c>
      <c r="AC110" s="74">
        <v>1.4070600000000001E-2</v>
      </c>
      <c r="AD110" s="73">
        <v>123</v>
      </c>
      <c r="AE110" s="210">
        <v>1.333E-2</v>
      </c>
      <c r="AF110" s="210">
        <v>3.8272599999999997E-2</v>
      </c>
      <c r="AH110" s="90">
        <v>2003</v>
      </c>
      <c r="AI110" s="73">
        <v>28</v>
      </c>
      <c r="AJ110" s="74">
        <v>0.14198250000000001</v>
      </c>
      <c r="AK110" s="74">
        <v>0.1390093</v>
      </c>
      <c r="AL110" s="74" t="s">
        <v>216</v>
      </c>
      <c r="AM110" s="74">
        <v>0.15513179999999999</v>
      </c>
      <c r="AN110" s="74">
        <v>0.1107462</v>
      </c>
      <c r="AO110" s="74">
        <v>0.1041715</v>
      </c>
      <c r="AP110" s="74">
        <v>60.535713999999999</v>
      </c>
      <c r="AQ110" s="74">
        <v>61.666670000000003</v>
      </c>
      <c r="AR110" s="74">
        <v>1.5963512</v>
      </c>
      <c r="AS110" s="74">
        <v>2.1164700000000002E-2</v>
      </c>
      <c r="AT110" s="73">
        <v>460</v>
      </c>
      <c r="AU110" s="210">
        <v>2.4802899999999999E-2</v>
      </c>
      <c r="AV110" s="210">
        <v>5.1858599999999998E-2</v>
      </c>
      <c r="AW110" s="74">
        <v>2.3388855</v>
      </c>
      <c r="AY110" s="90">
        <v>2003</v>
      </c>
    </row>
    <row r="111" spans="2:51">
      <c r="B111" s="90">
        <v>2004</v>
      </c>
      <c r="C111" s="73">
        <v>11</v>
      </c>
      <c r="D111" s="74">
        <v>0.11115659999999999</v>
      </c>
      <c r="E111" s="74">
        <v>0.111913</v>
      </c>
      <c r="F111" s="74" t="s">
        <v>216</v>
      </c>
      <c r="G111" s="74">
        <v>0.1163193</v>
      </c>
      <c r="H111" s="74">
        <v>9.5905799999999999E-2</v>
      </c>
      <c r="I111" s="74">
        <v>9.1071100000000002E-2</v>
      </c>
      <c r="J111" s="74">
        <v>49.272727000000003</v>
      </c>
      <c r="K111" s="74">
        <v>47.75</v>
      </c>
      <c r="L111" s="74">
        <v>1.1387164000000001</v>
      </c>
      <c r="M111" s="74">
        <v>1.6082099999999998E-2</v>
      </c>
      <c r="N111" s="73">
        <v>288</v>
      </c>
      <c r="O111" s="210">
        <v>3.0602600000000001E-2</v>
      </c>
      <c r="P111" s="210">
        <v>5.2305600000000001E-2</v>
      </c>
      <c r="R111" s="90">
        <v>2004</v>
      </c>
      <c r="S111" s="73">
        <v>12</v>
      </c>
      <c r="T111" s="74">
        <v>0.1195604</v>
      </c>
      <c r="U111" s="74">
        <v>0.1046559</v>
      </c>
      <c r="V111" s="74" t="s">
        <v>216</v>
      </c>
      <c r="W111" s="74">
        <v>0.1194301</v>
      </c>
      <c r="X111" s="74">
        <v>8.1919500000000006E-2</v>
      </c>
      <c r="Y111" s="74">
        <v>8.4667300000000001E-2</v>
      </c>
      <c r="Z111" s="74">
        <v>65.416667000000004</v>
      </c>
      <c r="AA111" s="74">
        <v>75</v>
      </c>
      <c r="AB111" s="74">
        <v>1.4251780999999999</v>
      </c>
      <c r="AC111" s="74">
        <v>1.8715499999999999E-2</v>
      </c>
      <c r="AD111" s="73">
        <v>195</v>
      </c>
      <c r="AE111" s="210">
        <v>2.0931100000000001E-2</v>
      </c>
      <c r="AF111" s="210">
        <v>6.2066499999999997E-2</v>
      </c>
      <c r="AH111" s="90">
        <v>2004</v>
      </c>
      <c r="AI111" s="73">
        <v>23</v>
      </c>
      <c r="AJ111" s="74">
        <v>0.1153882</v>
      </c>
      <c r="AK111" s="74">
        <v>0.1131921</v>
      </c>
      <c r="AL111" s="74" t="s">
        <v>216</v>
      </c>
      <c r="AM111" s="74">
        <v>0.124654</v>
      </c>
      <c r="AN111" s="74">
        <v>9.1062400000000002E-2</v>
      </c>
      <c r="AO111" s="74">
        <v>8.9505199999999993E-2</v>
      </c>
      <c r="AP111" s="74">
        <v>57.695652000000003</v>
      </c>
      <c r="AQ111" s="74">
        <v>66.5</v>
      </c>
      <c r="AR111" s="74">
        <v>1.2721239</v>
      </c>
      <c r="AS111" s="74">
        <v>1.7356300000000002E-2</v>
      </c>
      <c r="AT111" s="73">
        <v>483</v>
      </c>
      <c r="AU111" s="210">
        <v>2.57913E-2</v>
      </c>
      <c r="AV111" s="210">
        <v>5.58518E-2</v>
      </c>
      <c r="AW111" s="74">
        <v>1.0693424</v>
      </c>
      <c r="AY111" s="90">
        <v>2004</v>
      </c>
    </row>
    <row r="112" spans="2:51">
      <c r="B112" s="90">
        <v>2005</v>
      </c>
      <c r="C112" s="73">
        <v>21</v>
      </c>
      <c r="D112" s="74">
        <v>0.20958850000000001</v>
      </c>
      <c r="E112" s="74">
        <v>0.21526200000000001</v>
      </c>
      <c r="F112" s="74" t="s">
        <v>216</v>
      </c>
      <c r="G112" s="74">
        <v>0.23007839999999999</v>
      </c>
      <c r="H112" s="74">
        <v>0.17084469999999999</v>
      </c>
      <c r="I112" s="74">
        <v>0.16113</v>
      </c>
      <c r="J112" s="74">
        <v>55.952381000000003</v>
      </c>
      <c r="K112" s="74">
        <v>53.75</v>
      </c>
      <c r="L112" s="74">
        <v>2.3204419999999999</v>
      </c>
      <c r="M112" s="74">
        <v>3.1230500000000001E-2</v>
      </c>
      <c r="N112" s="73">
        <v>423</v>
      </c>
      <c r="O112" s="210">
        <v>4.4443900000000001E-2</v>
      </c>
      <c r="P112" s="210">
        <v>7.6676099999999997E-2</v>
      </c>
      <c r="R112" s="90">
        <v>2005</v>
      </c>
      <c r="S112" s="73">
        <v>8</v>
      </c>
      <c r="T112" s="74">
        <v>7.8761800000000007E-2</v>
      </c>
      <c r="U112" s="74">
        <v>7.3078400000000002E-2</v>
      </c>
      <c r="V112" s="74" t="s">
        <v>216</v>
      </c>
      <c r="W112" s="74">
        <v>7.9588999999999993E-2</v>
      </c>
      <c r="X112" s="74">
        <v>5.60972E-2</v>
      </c>
      <c r="Y112" s="74">
        <v>5.0070299999999998E-2</v>
      </c>
      <c r="Z112" s="74">
        <v>60.5</v>
      </c>
      <c r="AA112" s="74">
        <v>61</v>
      </c>
      <c r="AB112" s="74">
        <v>1.0050250999999999</v>
      </c>
      <c r="AC112" s="74">
        <v>1.26036E-2</v>
      </c>
      <c r="AD112" s="73">
        <v>131</v>
      </c>
      <c r="AE112" s="210">
        <v>1.39046E-2</v>
      </c>
      <c r="AF112" s="210">
        <v>4.17055E-2</v>
      </c>
      <c r="AH112" s="90">
        <v>2005</v>
      </c>
      <c r="AI112" s="73">
        <v>29</v>
      </c>
      <c r="AJ112" s="74">
        <v>0.1437291</v>
      </c>
      <c r="AK112" s="74">
        <v>0.14156070000000001</v>
      </c>
      <c r="AL112" s="74" t="s">
        <v>216</v>
      </c>
      <c r="AM112" s="74">
        <v>0.15167149999999999</v>
      </c>
      <c r="AN112" s="74">
        <v>0.1121129</v>
      </c>
      <c r="AO112" s="74">
        <v>0.1045972</v>
      </c>
      <c r="AP112" s="74">
        <v>57.206896999999998</v>
      </c>
      <c r="AQ112" s="74">
        <v>55.5</v>
      </c>
      <c r="AR112" s="74">
        <v>1.7048795000000001</v>
      </c>
      <c r="AS112" s="74">
        <v>2.21855E-2</v>
      </c>
      <c r="AT112" s="73">
        <v>554</v>
      </c>
      <c r="AU112" s="210">
        <v>2.9251900000000001E-2</v>
      </c>
      <c r="AV112" s="210">
        <v>6.3988699999999996E-2</v>
      </c>
      <c r="AW112" s="74">
        <v>2.9456292999999998</v>
      </c>
      <c r="AY112" s="90">
        <v>2005</v>
      </c>
    </row>
    <row r="113" spans="2:51">
      <c r="B113" s="90">
        <v>2006</v>
      </c>
      <c r="C113" s="73">
        <v>28</v>
      </c>
      <c r="D113" s="74">
        <v>0.27560620000000002</v>
      </c>
      <c r="E113" s="74">
        <v>0.27733340000000001</v>
      </c>
      <c r="F113" s="74" t="s">
        <v>216</v>
      </c>
      <c r="G113" s="74">
        <v>0.3093651</v>
      </c>
      <c r="H113" s="74">
        <v>0.21493519999999999</v>
      </c>
      <c r="I113" s="74">
        <v>0.1925153</v>
      </c>
      <c r="J113" s="74">
        <v>60.321429000000002</v>
      </c>
      <c r="K113" s="74">
        <v>64</v>
      </c>
      <c r="L113" s="74">
        <v>2.6845637999999998</v>
      </c>
      <c r="M113" s="74">
        <v>4.0835400000000001E-2</v>
      </c>
      <c r="N113" s="73">
        <v>447</v>
      </c>
      <c r="O113" s="210">
        <v>4.6360899999999997E-2</v>
      </c>
      <c r="P113" s="210">
        <v>8.2362299999999999E-2</v>
      </c>
      <c r="R113" s="90">
        <v>2006</v>
      </c>
      <c r="S113" s="73">
        <v>13</v>
      </c>
      <c r="T113" s="74">
        <v>0.12631729999999999</v>
      </c>
      <c r="U113" s="74">
        <v>0.1068162</v>
      </c>
      <c r="V113" s="74" t="s">
        <v>216</v>
      </c>
      <c r="W113" s="74">
        <v>0.1215495</v>
      </c>
      <c r="X113" s="74">
        <v>8.1156300000000001E-2</v>
      </c>
      <c r="Y113" s="74">
        <v>7.1287500000000004E-2</v>
      </c>
      <c r="Z113" s="74">
        <v>66.692307999999997</v>
      </c>
      <c r="AA113" s="74">
        <v>68.5</v>
      </c>
      <c r="AB113" s="74">
        <v>1.4038877000000001</v>
      </c>
      <c r="AC113" s="74">
        <v>1.99411E-2</v>
      </c>
      <c r="AD113" s="73">
        <v>182</v>
      </c>
      <c r="AE113" s="210">
        <v>1.9072800000000001E-2</v>
      </c>
      <c r="AF113" s="210">
        <v>5.8102399999999998E-2</v>
      </c>
      <c r="AH113" s="90">
        <v>2006</v>
      </c>
      <c r="AI113" s="73">
        <v>41</v>
      </c>
      <c r="AJ113" s="74">
        <v>0.2004795</v>
      </c>
      <c r="AK113" s="74">
        <v>0.18953890000000001</v>
      </c>
      <c r="AL113" s="74" t="s">
        <v>216</v>
      </c>
      <c r="AM113" s="74">
        <v>0.21271200000000001</v>
      </c>
      <c r="AN113" s="74">
        <v>0.14656089999999999</v>
      </c>
      <c r="AO113" s="74">
        <v>0.13108449999999999</v>
      </c>
      <c r="AP113" s="74">
        <v>62.341462999999997</v>
      </c>
      <c r="AQ113" s="74">
        <v>64.5</v>
      </c>
      <c r="AR113" s="74">
        <v>2.0822753000000001</v>
      </c>
      <c r="AS113" s="74">
        <v>3.0651899999999999E-2</v>
      </c>
      <c r="AT113" s="73">
        <v>629</v>
      </c>
      <c r="AU113" s="210">
        <v>3.2787499999999997E-2</v>
      </c>
      <c r="AV113" s="210">
        <v>7.3484400000000005E-2</v>
      </c>
      <c r="AW113" s="74">
        <v>2.5963612999999999</v>
      </c>
      <c r="AY113" s="90">
        <v>2006</v>
      </c>
    </row>
    <row r="114" spans="2:51">
      <c r="B114" s="90">
        <v>2007</v>
      </c>
      <c r="C114" s="73">
        <v>19</v>
      </c>
      <c r="D114" s="74">
        <v>0.18351039999999999</v>
      </c>
      <c r="E114" s="74">
        <v>0.1883193</v>
      </c>
      <c r="F114" s="74" t="s">
        <v>216</v>
      </c>
      <c r="G114" s="74">
        <v>0.21572359999999999</v>
      </c>
      <c r="H114" s="74">
        <v>0.12741739999999999</v>
      </c>
      <c r="I114" s="74">
        <v>0.1017363</v>
      </c>
      <c r="J114" s="74">
        <v>68.157894999999996</v>
      </c>
      <c r="K114" s="74">
        <v>78.5</v>
      </c>
      <c r="L114" s="74">
        <v>1.9527235000000001</v>
      </c>
      <c r="M114" s="74">
        <v>2.6927400000000001E-2</v>
      </c>
      <c r="N114" s="73">
        <v>191</v>
      </c>
      <c r="O114" s="210">
        <v>1.9447800000000001E-2</v>
      </c>
      <c r="P114" s="210">
        <v>3.4888799999999998E-2</v>
      </c>
      <c r="R114" s="90">
        <v>2007</v>
      </c>
      <c r="S114" s="73">
        <v>11</v>
      </c>
      <c r="T114" s="74">
        <v>0.10502209999999999</v>
      </c>
      <c r="U114" s="74">
        <v>0.1017607</v>
      </c>
      <c r="V114" s="74" t="s">
        <v>216</v>
      </c>
      <c r="W114" s="74">
        <v>0.10526430000000001</v>
      </c>
      <c r="X114" s="74">
        <v>8.9392700000000005E-2</v>
      </c>
      <c r="Y114" s="74">
        <v>8.4801500000000002E-2</v>
      </c>
      <c r="Z114" s="74">
        <v>50.545454999999997</v>
      </c>
      <c r="AA114" s="74">
        <v>54.5</v>
      </c>
      <c r="AB114" s="74">
        <v>1.2429379</v>
      </c>
      <c r="AC114" s="74">
        <v>1.6351299999999999E-2</v>
      </c>
      <c r="AD114" s="73">
        <v>285</v>
      </c>
      <c r="AE114" s="210">
        <v>2.9349E-2</v>
      </c>
      <c r="AF114" s="210">
        <v>8.8374800000000003E-2</v>
      </c>
      <c r="AH114" s="90">
        <v>2007</v>
      </c>
      <c r="AI114" s="73">
        <v>30</v>
      </c>
      <c r="AJ114" s="74">
        <v>0.14403949999999999</v>
      </c>
      <c r="AK114" s="74">
        <v>0.13737269999999999</v>
      </c>
      <c r="AL114" s="74" t="s">
        <v>216</v>
      </c>
      <c r="AM114" s="74">
        <v>0.1509238</v>
      </c>
      <c r="AN114" s="74">
        <v>0.1041516</v>
      </c>
      <c r="AO114" s="74">
        <v>9.0361200000000003E-2</v>
      </c>
      <c r="AP114" s="74">
        <v>61.7</v>
      </c>
      <c r="AQ114" s="74">
        <v>69</v>
      </c>
      <c r="AR114" s="74">
        <v>1.6146393999999999</v>
      </c>
      <c r="AS114" s="74">
        <v>2.17655E-2</v>
      </c>
      <c r="AT114" s="73">
        <v>476</v>
      </c>
      <c r="AU114" s="210">
        <v>2.43704E-2</v>
      </c>
      <c r="AV114" s="210">
        <v>5.47162E-2</v>
      </c>
      <c r="AW114" s="74">
        <v>1.8506088999999999</v>
      </c>
      <c r="AY114" s="90">
        <v>2007</v>
      </c>
    </row>
    <row r="115" spans="2:51">
      <c r="B115" s="90">
        <v>2008</v>
      </c>
      <c r="C115" s="73">
        <v>12</v>
      </c>
      <c r="D115" s="74">
        <v>0.11350689999999999</v>
      </c>
      <c r="E115" s="74">
        <v>0.11008560000000001</v>
      </c>
      <c r="F115" s="74" t="s">
        <v>216</v>
      </c>
      <c r="G115" s="74">
        <v>0.11798549999999999</v>
      </c>
      <c r="H115" s="74">
        <v>9.7855200000000003E-2</v>
      </c>
      <c r="I115" s="74">
        <v>9.2965699999999998E-2</v>
      </c>
      <c r="J115" s="74">
        <v>49.833333000000003</v>
      </c>
      <c r="K115" s="74">
        <v>51</v>
      </c>
      <c r="L115" s="74">
        <v>1.182266</v>
      </c>
      <c r="M115" s="74">
        <v>1.6304300000000001E-2</v>
      </c>
      <c r="N115" s="73">
        <v>308</v>
      </c>
      <c r="O115" s="210">
        <v>3.07167E-2</v>
      </c>
      <c r="P115" s="210">
        <v>5.4999600000000003E-2</v>
      </c>
      <c r="R115" s="90">
        <v>2008</v>
      </c>
      <c r="S115" s="73">
        <v>11</v>
      </c>
      <c r="T115" s="74">
        <v>0.1030237</v>
      </c>
      <c r="U115" s="74">
        <v>8.8142200000000004E-2</v>
      </c>
      <c r="V115" s="74" t="s">
        <v>216</v>
      </c>
      <c r="W115" s="74">
        <v>0.1014166</v>
      </c>
      <c r="X115" s="74">
        <v>6.7428600000000005E-2</v>
      </c>
      <c r="Y115" s="74">
        <v>6.4518000000000006E-2</v>
      </c>
      <c r="Z115" s="74">
        <v>65.909091000000004</v>
      </c>
      <c r="AA115" s="74">
        <v>74.5</v>
      </c>
      <c r="AB115" s="74">
        <v>1.1530397999999999</v>
      </c>
      <c r="AC115" s="74">
        <v>1.5618099999999999E-2</v>
      </c>
      <c r="AD115" s="73">
        <v>143</v>
      </c>
      <c r="AE115" s="210">
        <v>1.4441600000000001E-2</v>
      </c>
      <c r="AF115" s="210">
        <v>4.4551300000000002E-2</v>
      </c>
      <c r="AH115" s="90">
        <v>2008</v>
      </c>
      <c r="AI115" s="73">
        <v>23</v>
      </c>
      <c r="AJ115" s="74">
        <v>0.1082394</v>
      </c>
      <c r="AK115" s="74">
        <v>0.1015677</v>
      </c>
      <c r="AL115" s="74" t="s">
        <v>216</v>
      </c>
      <c r="AM115" s="74">
        <v>0.1128801</v>
      </c>
      <c r="AN115" s="74">
        <v>8.3893700000000002E-2</v>
      </c>
      <c r="AO115" s="74">
        <v>7.9688999999999996E-2</v>
      </c>
      <c r="AP115" s="74">
        <v>57.521738999999997</v>
      </c>
      <c r="AQ115" s="74">
        <v>65.5</v>
      </c>
      <c r="AR115" s="74">
        <v>1.1681056000000001</v>
      </c>
      <c r="AS115" s="74">
        <v>1.5968799999999998E-2</v>
      </c>
      <c r="AT115" s="73">
        <v>451</v>
      </c>
      <c r="AU115" s="210">
        <v>2.2630299999999999E-2</v>
      </c>
      <c r="AV115" s="210">
        <v>5.11929E-2</v>
      </c>
      <c r="AW115" s="74">
        <v>1.2489542</v>
      </c>
      <c r="AY115" s="90">
        <v>2008</v>
      </c>
    </row>
    <row r="116" spans="2:51">
      <c r="B116" s="90">
        <v>2009</v>
      </c>
      <c r="C116" s="73">
        <v>15</v>
      </c>
      <c r="D116" s="74">
        <v>0.13887859999999999</v>
      </c>
      <c r="E116" s="74">
        <v>0.13517399999999999</v>
      </c>
      <c r="F116" s="74" t="s">
        <v>216</v>
      </c>
      <c r="G116" s="74">
        <v>0.15084310000000001</v>
      </c>
      <c r="H116" s="74">
        <v>0.1054715</v>
      </c>
      <c r="I116" s="74">
        <v>9.3707200000000004E-2</v>
      </c>
      <c r="J116" s="74">
        <v>61.466667000000001</v>
      </c>
      <c r="K116" s="74">
        <v>64.25</v>
      </c>
      <c r="L116" s="74">
        <v>1.5416238</v>
      </c>
      <c r="M116" s="74">
        <v>2.0739400000000002E-2</v>
      </c>
      <c r="N116" s="73">
        <v>229</v>
      </c>
      <c r="O116" s="210">
        <v>2.23561E-2</v>
      </c>
      <c r="P116" s="210">
        <v>4.0728100000000003E-2</v>
      </c>
      <c r="R116" s="90">
        <v>2009</v>
      </c>
      <c r="S116" s="73">
        <v>8</v>
      </c>
      <c r="T116" s="74">
        <v>7.3456099999999996E-2</v>
      </c>
      <c r="U116" s="74">
        <v>5.34718E-2</v>
      </c>
      <c r="V116" s="74" t="s">
        <v>216</v>
      </c>
      <c r="W116" s="74">
        <v>6.7056500000000005E-2</v>
      </c>
      <c r="X116" s="74">
        <v>3.2582100000000003E-2</v>
      </c>
      <c r="Y116" s="74">
        <v>2.52614E-2</v>
      </c>
      <c r="Z116" s="74">
        <v>79.75</v>
      </c>
      <c r="AA116" s="74">
        <v>82</v>
      </c>
      <c r="AB116" s="74">
        <v>0.93896710000000005</v>
      </c>
      <c r="AC116" s="74">
        <v>1.16901E-2</v>
      </c>
      <c r="AD116" s="73">
        <v>25</v>
      </c>
      <c r="AE116" s="210">
        <v>2.4743E-3</v>
      </c>
      <c r="AF116" s="210">
        <v>7.6452999999999998E-3</v>
      </c>
      <c r="AH116" s="90">
        <v>2009</v>
      </c>
      <c r="AI116" s="73">
        <v>23</v>
      </c>
      <c r="AJ116" s="74">
        <v>0.1060316</v>
      </c>
      <c r="AK116" s="74">
        <v>9.6060800000000002E-2</v>
      </c>
      <c r="AL116" s="74" t="s">
        <v>216</v>
      </c>
      <c r="AM116" s="74">
        <v>0.1114281</v>
      </c>
      <c r="AN116" s="74">
        <v>6.9678599999999993E-2</v>
      </c>
      <c r="AO116" s="74">
        <v>6.0048900000000002E-2</v>
      </c>
      <c r="AP116" s="74">
        <v>67.826087000000001</v>
      </c>
      <c r="AQ116" s="74">
        <v>68.5</v>
      </c>
      <c r="AR116" s="74">
        <v>1.2602739999999999</v>
      </c>
      <c r="AS116" s="74">
        <v>1.6339900000000001E-2</v>
      </c>
      <c r="AT116" s="73">
        <v>254</v>
      </c>
      <c r="AU116" s="210">
        <v>1.2483299999999999E-2</v>
      </c>
      <c r="AV116" s="210">
        <v>2.8562899999999999E-2</v>
      </c>
      <c r="AW116" s="74">
        <v>2.5279501999999998</v>
      </c>
      <c r="AY116" s="90">
        <v>2009</v>
      </c>
    </row>
    <row r="117" spans="2:51">
      <c r="B117" s="90">
        <v>2010</v>
      </c>
      <c r="C117" s="73">
        <v>8</v>
      </c>
      <c r="D117" s="74">
        <v>7.2940599999999994E-2</v>
      </c>
      <c r="E117" s="74">
        <v>7.3318499999999995E-2</v>
      </c>
      <c r="F117" s="74" t="s">
        <v>216</v>
      </c>
      <c r="G117" s="74">
        <v>7.9932799999999998E-2</v>
      </c>
      <c r="H117" s="74">
        <v>6.03572E-2</v>
      </c>
      <c r="I117" s="74">
        <v>6.0352500000000003E-2</v>
      </c>
      <c r="J117" s="74">
        <v>52.5</v>
      </c>
      <c r="K117" s="74">
        <v>56</v>
      </c>
      <c r="L117" s="74">
        <v>0.70921990000000001</v>
      </c>
      <c r="M117" s="74">
        <v>1.08935E-2</v>
      </c>
      <c r="N117" s="73">
        <v>196</v>
      </c>
      <c r="O117" s="210">
        <v>1.8853100000000001E-2</v>
      </c>
      <c r="P117" s="210">
        <v>3.5070900000000002E-2</v>
      </c>
      <c r="R117" s="90">
        <v>2010</v>
      </c>
      <c r="S117" s="73">
        <v>9</v>
      </c>
      <c r="T117" s="74">
        <v>8.1345500000000001E-2</v>
      </c>
      <c r="U117" s="74">
        <v>6.4933199999999996E-2</v>
      </c>
      <c r="V117" s="74" t="s">
        <v>216</v>
      </c>
      <c r="W117" s="74">
        <v>7.5261499999999995E-2</v>
      </c>
      <c r="X117" s="74">
        <v>3.8773700000000001E-2</v>
      </c>
      <c r="Y117" s="74">
        <v>2.9577599999999999E-2</v>
      </c>
      <c r="Z117" s="74">
        <v>78.333332999999996</v>
      </c>
      <c r="AA117" s="74">
        <v>84.5</v>
      </c>
      <c r="AB117" s="74">
        <v>0.87804879999999996</v>
      </c>
      <c r="AC117" s="74">
        <v>1.28638E-2</v>
      </c>
      <c r="AD117" s="73">
        <v>37</v>
      </c>
      <c r="AE117" s="210">
        <v>3.6055000000000002E-3</v>
      </c>
      <c r="AF117" s="210">
        <v>1.1565300000000001E-2</v>
      </c>
      <c r="AH117" s="90">
        <v>2010</v>
      </c>
      <c r="AI117" s="73">
        <v>17</v>
      </c>
      <c r="AJ117" s="74">
        <v>7.7161400000000005E-2</v>
      </c>
      <c r="AK117" s="74">
        <v>7.2183300000000006E-2</v>
      </c>
      <c r="AL117" s="74" t="s">
        <v>216</v>
      </c>
      <c r="AM117" s="74">
        <v>8.1569299999999997E-2</v>
      </c>
      <c r="AN117" s="74">
        <v>5.1138400000000001E-2</v>
      </c>
      <c r="AO117" s="74">
        <v>4.6472300000000001E-2</v>
      </c>
      <c r="AP117" s="74">
        <v>66.176471000000006</v>
      </c>
      <c r="AQ117" s="74">
        <v>76.5</v>
      </c>
      <c r="AR117" s="74">
        <v>0.78959590000000002</v>
      </c>
      <c r="AS117" s="74">
        <v>1.18548E-2</v>
      </c>
      <c r="AT117" s="73">
        <v>233</v>
      </c>
      <c r="AU117" s="210">
        <v>1.1278699999999999E-2</v>
      </c>
      <c r="AV117" s="210">
        <v>2.6513700000000001E-2</v>
      </c>
      <c r="AW117" s="74">
        <v>1.1291378000000001</v>
      </c>
      <c r="AY117" s="90">
        <v>2010</v>
      </c>
    </row>
    <row r="118" spans="2:51">
      <c r="B118" s="90">
        <v>2011</v>
      </c>
      <c r="C118" s="73">
        <v>16</v>
      </c>
      <c r="D118" s="74">
        <v>0.1439077</v>
      </c>
      <c r="E118" s="74">
        <v>0.14492260000000001</v>
      </c>
      <c r="F118" s="74" t="s">
        <v>216</v>
      </c>
      <c r="G118" s="74">
        <v>0.1677585</v>
      </c>
      <c r="H118" s="74">
        <v>0.1034767</v>
      </c>
      <c r="I118" s="74">
        <v>9.2024599999999998E-2</v>
      </c>
      <c r="J118" s="74">
        <v>63.9375</v>
      </c>
      <c r="K118" s="74">
        <v>78</v>
      </c>
      <c r="L118" s="74">
        <v>1.2892828000000001</v>
      </c>
      <c r="M118" s="74">
        <v>2.1232500000000001E-2</v>
      </c>
      <c r="N118" s="73">
        <v>249</v>
      </c>
      <c r="O118" s="210">
        <v>2.3646299999999999E-2</v>
      </c>
      <c r="P118" s="210">
        <v>4.5726099999999999E-2</v>
      </c>
      <c r="R118" s="90">
        <v>2011</v>
      </c>
      <c r="S118" s="73">
        <v>7</v>
      </c>
      <c r="T118" s="74">
        <v>6.2378599999999999E-2</v>
      </c>
      <c r="U118" s="74">
        <v>5.2997000000000002E-2</v>
      </c>
      <c r="V118" s="74" t="s">
        <v>216</v>
      </c>
      <c r="W118" s="74">
        <v>5.9047000000000002E-2</v>
      </c>
      <c r="X118" s="74">
        <v>4.75591E-2</v>
      </c>
      <c r="Y118" s="74">
        <v>4.6981299999999997E-2</v>
      </c>
      <c r="Z118" s="74">
        <v>53</v>
      </c>
      <c r="AA118" s="74">
        <v>61.5</v>
      </c>
      <c r="AB118" s="74">
        <v>0.60449050000000004</v>
      </c>
      <c r="AC118" s="74">
        <v>9.7745000000000002E-3</v>
      </c>
      <c r="AD118" s="73">
        <v>181</v>
      </c>
      <c r="AE118" s="210">
        <v>1.73974E-2</v>
      </c>
      <c r="AF118" s="210">
        <v>5.5300099999999998E-2</v>
      </c>
      <c r="AH118" s="90">
        <v>2011</v>
      </c>
      <c r="AI118" s="73">
        <v>23</v>
      </c>
      <c r="AJ118" s="74">
        <v>0.1029542</v>
      </c>
      <c r="AK118" s="74">
        <v>9.3306200000000006E-2</v>
      </c>
      <c r="AL118" s="74" t="s">
        <v>216</v>
      </c>
      <c r="AM118" s="74">
        <v>0.10623199999999999</v>
      </c>
      <c r="AN118" s="74">
        <v>7.2624499999999995E-2</v>
      </c>
      <c r="AO118" s="74">
        <v>6.7652100000000007E-2</v>
      </c>
      <c r="AP118" s="74">
        <v>60.608696000000002</v>
      </c>
      <c r="AQ118" s="74">
        <v>77.5</v>
      </c>
      <c r="AR118" s="74">
        <v>0.95873280000000005</v>
      </c>
      <c r="AS118" s="74">
        <v>1.5649300000000001E-2</v>
      </c>
      <c r="AT118" s="73">
        <v>430</v>
      </c>
      <c r="AU118" s="210">
        <v>2.0540699999999999E-2</v>
      </c>
      <c r="AV118" s="210">
        <v>4.9320299999999997E-2</v>
      </c>
      <c r="AW118" s="74">
        <v>2.7345424999999999</v>
      </c>
      <c r="AY118" s="90">
        <v>2011</v>
      </c>
    </row>
    <row r="119" spans="2:51">
      <c r="B119" s="90">
        <v>2012</v>
      </c>
      <c r="C119" s="73">
        <v>11</v>
      </c>
      <c r="D119" s="74">
        <v>9.72335E-2</v>
      </c>
      <c r="E119" s="74">
        <v>9.9710999999999994E-2</v>
      </c>
      <c r="F119" s="74" t="s">
        <v>216</v>
      </c>
      <c r="G119" s="74">
        <v>0.1166103</v>
      </c>
      <c r="H119" s="74">
        <v>6.9750000000000006E-2</v>
      </c>
      <c r="I119" s="74">
        <v>6.6326300000000005E-2</v>
      </c>
      <c r="J119" s="74">
        <v>63.727272999999997</v>
      </c>
      <c r="K119" s="74">
        <v>82.5</v>
      </c>
      <c r="L119" s="74">
        <v>0.90016370000000001</v>
      </c>
      <c r="M119" s="74">
        <v>1.47143E-2</v>
      </c>
      <c r="N119" s="73">
        <v>185</v>
      </c>
      <c r="O119" s="210">
        <v>1.7278999999999999E-2</v>
      </c>
      <c r="P119" s="210">
        <v>3.5058100000000002E-2</v>
      </c>
      <c r="R119" s="90">
        <v>2012</v>
      </c>
      <c r="S119" s="73">
        <v>6</v>
      </c>
      <c r="T119" s="74">
        <v>5.2537199999999999E-2</v>
      </c>
      <c r="U119" s="74">
        <v>4.1592700000000003E-2</v>
      </c>
      <c r="V119" s="74" t="s">
        <v>216</v>
      </c>
      <c r="W119" s="74">
        <v>4.8530299999999998E-2</v>
      </c>
      <c r="X119" s="74">
        <v>2.7210000000000002E-2</v>
      </c>
      <c r="Y119" s="74">
        <v>2.2670200000000001E-2</v>
      </c>
      <c r="Z119" s="74">
        <v>73.666667000000004</v>
      </c>
      <c r="AA119" s="74">
        <v>77</v>
      </c>
      <c r="AB119" s="74">
        <v>0.51194539999999999</v>
      </c>
      <c r="AC119" s="74">
        <v>8.3006999999999994E-3</v>
      </c>
      <c r="AD119" s="73">
        <v>48</v>
      </c>
      <c r="AE119" s="210">
        <v>4.5328E-3</v>
      </c>
      <c r="AF119" s="210">
        <v>1.50536E-2</v>
      </c>
      <c r="AH119" s="90">
        <v>2012</v>
      </c>
      <c r="AI119" s="73">
        <v>17</v>
      </c>
      <c r="AJ119" s="74">
        <v>7.4779600000000002E-2</v>
      </c>
      <c r="AK119" s="74">
        <v>6.6759600000000002E-2</v>
      </c>
      <c r="AL119" s="74" t="s">
        <v>216</v>
      </c>
      <c r="AM119" s="74">
        <v>7.7433600000000005E-2</v>
      </c>
      <c r="AN119" s="74">
        <v>4.6775999999999998E-2</v>
      </c>
      <c r="AO119" s="74">
        <v>4.3491200000000001E-2</v>
      </c>
      <c r="AP119" s="74">
        <v>67.235293999999996</v>
      </c>
      <c r="AQ119" s="74">
        <v>82.25</v>
      </c>
      <c r="AR119" s="74">
        <v>0.71010859999999998</v>
      </c>
      <c r="AS119" s="74">
        <v>1.1561500000000001E-2</v>
      </c>
      <c r="AT119" s="73">
        <v>233</v>
      </c>
      <c r="AU119" s="210">
        <v>1.0940999999999999E-2</v>
      </c>
      <c r="AV119" s="210">
        <v>2.7523300000000001E-2</v>
      </c>
      <c r="AW119" s="74">
        <v>2.3973227000000001</v>
      </c>
      <c r="AY119" s="90">
        <v>2012</v>
      </c>
    </row>
    <row r="120" spans="2:51">
      <c r="B120" s="90">
        <v>2013</v>
      </c>
      <c r="C120" s="73">
        <v>36</v>
      </c>
      <c r="D120" s="74">
        <v>0.31287569999999998</v>
      </c>
      <c r="E120" s="74">
        <v>0.30172199999999999</v>
      </c>
      <c r="F120" s="74" t="s">
        <v>216</v>
      </c>
      <c r="G120" s="74">
        <v>0.32929599999999998</v>
      </c>
      <c r="H120" s="74">
        <v>0.23944550000000001</v>
      </c>
      <c r="I120" s="74">
        <v>0.2152964</v>
      </c>
      <c r="J120" s="74">
        <v>58.833333000000003</v>
      </c>
      <c r="K120" s="74">
        <v>57</v>
      </c>
      <c r="L120" s="74">
        <v>2.7169810999999999</v>
      </c>
      <c r="M120" s="74">
        <v>4.7285099999999997E-2</v>
      </c>
      <c r="N120" s="73">
        <v>625</v>
      </c>
      <c r="O120" s="210">
        <v>5.7442699999999999E-2</v>
      </c>
      <c r="P120" s="210">
        <v>0.11602759999999999</v>
      </c>
      <c r="R120" s="90">
        <v>2013</v>
      </c>
      <c r="S120" s="73">
        <v>18</v>
      </c>
      <c r="T120" s="74">
        <v>0.15487919999999999</v>
      </c>
      <c r="U120" s="74">
        <v>0.12472560000000001</v>
      </c>
      <c r="V120" s="74" t="s">
        <v>216</v>
      </c>
      <c r="W120" s="74">
        <v>0.14550759999999999</v>
      </c>
      <c r="X120" s="74">
        <v>8.7251200000000001E-2</v>
      </c>
      <c r="Y120" s="74">
        <v>7.6450900000000002E-2</v>
      </c>
      <c r="Z120" s="74">
        <v>71.777777999999998</v>
      </c>
      <c r="AA120" s="74">
        <v>75</v>
      </c>
      <c r="AB120" s="74">
        <v>1.3215859000000001</v>
      </c>
      <c r="AC120" s="74">
        <v>2.49546E-2</v>
      </c>
      <c r="AD120" s="73">
        <v>150</v>
      </c>
      <c r="AE120" s="210">
        <v>1.3919300000000001E-2</v>
      </c>
      <c r="AF120" s="210">
        <v>4.5869199999999999E-2</v>
      </c>
      <c r="AH120" s="90">
        <v>2013</v>
      </c>
      <c r="AI120" s="73">
        <v>54</v>
      </c>
      <c r="AJ120" s="74">
        <v>0.23348189999999999</v>
      </c>
      <c r="AK120" s="74">
        <v>0.2122095</v>
      </c>
      <c r="AL120" s="74" t="s">
        <v>216</v>
      </c>
      <c r="AM120" s="74">
        <v>0.2363036</v>
      </c>
      <c r="AN120" s="74">
        <v>0.16254080000000001</v>
      </c>
      <c r="AO120" s="74">
        <v>0.1451017</v>
      </c>
      <c r="AP120" s="74">
        <v>63.148147999999999</v>
      </c>
      <c r="AQ120" s="74">
        <v>63</v>
      </c>
      <c r="AR120" s="74">
        <v>2.0096761999999999</v>
      </c>
      <c r="AS120" s="74">
        <v>3.6421299999999997E-2</v>
      </c>
      <c r="AT120" s="73">
        <v>775</v>
      </c>
      <c r="AU120" s="210">
        <v>3.5785499999999998E-2</v>
      </c>
      <c r="AV120" s="210">
        <v>8.9524800000000002E-2</v>
      </c>
      <c r="AW120" s="74">
        <v>2.4190854000000002</v>
      </c>
      <c r="AY120" s="90">
        <v>2013</v>
      </c>
    </row>
    <row r="121" spans="2:51">
      <c r="B121" s="90">
        <v>2014</v>
      </c>
      <c r="C121" s="73">
        <v>39</v>
      </c>
      <c r="D121" s="74">
        <v>0.33425080000000001</v>
      </c>
      <c r="E121" s="74">
        <v>0.32131080000000001</v>
      </c>
      <c r="F121" s="74" t="s">
        <v>216</v>
      </c>
      <c r="G121" s="74">
        <v>0.36170200000000002</v>
      </c>
      <c r="H121" s="74">
        <v>0.23225399999999999</v>
      </c>
      <c r="I121" s="74">
        <v>0.2013585</v>
      </c>
      <c r="J121" s="74">
        <v>65.461538000000004</v>
      </c>
      <c r="K121" s="74">
        <v>65.5</v>
      </c>
      <c r="L121" s="74">
        <v>2.7581329999999999</v>
      </c>
      <c r="M121" s="74">
        <v>4.9637300000000002E-2</v>
      </c>
      <c r="N121" s="73">
        <v>476</v>
      </c>
      <c r="O121" s="210">
        <v>4.31898E-2</v>
      </c>
      <c r="P121" s="210">
        <v>8.66928E-2</v>
      </c>
      <c r="R121" s="90">
        <v>2014</v>
      </c>
      <c r="S121" s="73">
        <v>13</v>
      </c>
      <c r="T121" s="74">
        <v>0.11009670000000001</v>
      </c>
      <c r="U121" s="74">
        <v>9.9383600000000002E-2</v>
      </c>
      <c r="V121" s="74" t="s">
        <v>216</v>
      </c>
      <c r="W121" s="74">
        <v>0.10410999999999999</v>
      </c>
      <c r="X121" s="74">
        <v>8.2571599999999995E-2</v>
      </c>
      <c r="Y121" s="74">
        <v>8.2171900000000006E-2</v>
      </c>
      <c r="Z121" s="74">
        <v>56.923076999999999</v>
      </c>
      <c r="AA121" s="74">
        <v>53.5</v>
      </c>
      <c r="AB121" s="74">
        <v>0.98113209999999995</v>
      </c>
      <c r="AC121" s="74">
        <v>1.7225399999999998E-2</v>
      </c>
      <c r="AD121" s="73">
        <v>293</v>
      </c>
      <c r="AE121" s="210">
        <v>2.6770599999999999E-2</v>
      </c>
      <c r="AF121" s="210">
        <v>8.7656100000000001E-2</v>
      </c>
      <c r="AH121" s="90">
        <v>2014</v>
      </c>
      <c r="AI121" s="73">
        <v>52</v>
      </c>
      <c r="AJ121" s="74">
        <v>0.2215058</v>
      </c>
      <c r="AK121" s="74">
        <v>0.20300029999999999</v>
      </c>
      <c r="AL121" s="74" t="s">
        <v>216</v>
      </c>
      <c r="AM121" s="74">
        <v>0.22385650000000001</v>
      </c>
      <c r="AN121" s="74">
        <v>0.15319169999999999</v>
      </c>
      <c r="AO121" s="74">
        <v>0.1385586</v>
      </c>
      <c r="AP121" s="74">
        <v>63.326923000000001</v>
      </c>
      <c r="AQ121" s="74">
        <v>62</v>
      </c>
      <c r="AR121" s="74">
        <v>1.8985031000000001</v>
      </c>
      <c r="AS121" s="74">
        <v>3.3757500000000003E-2</v>
      </c>
      <c r="AT121" s="73">
        <v>769</v>
      </c>
      <c r="AU121" s="210">
        <v>3.5008699999999997E-2</v>
      </c>
      <c r="AV121" s="210">
        <v>8.7057300000000004E-2</v>
      </c>
      <c r="AW121" s="74">
        <v>3.2330355000000002</v>
      </c>
      <c r="AY121" s="90">
        <v>2014</v>
      </c>
    </row>
    <row r="122" spans="2:51">
      <c r="B122" s="90">
        <v>2015</v>
      </c>
      <c r="C122" s="73">
        <v>37</v>
      </c>
      <c r="D122" s="74">
        <v>0.3128262</v>
      </c>
      <c r="E122" s="74">
        <v>0.29372389999999998</v>
      </c>
      <c r="F122" s="74" t="s">
        <v>216</v>
      </c>
      <c r="G122" s="74">
        <v>0.324297</v>
      </c>
      <c r="H122" s="74">
        <v>0.23431879999999999</v>
      </c>
      <c r="I122" s="74">
        <v>0.21746599999999999</v>
      </c>
      <c r="J122" s="74">
        <v>59.135134999999998</v>
      </c>
      <c r="K122" s="74">
        <v>60.25</v>
      </c>
      <c r="L122" s="74">
        <v>2.5325120000000001</v>
      </c>
      <c r="M122" s="74">
        <v>4.5455700000000002E-2</v>
      </c>
      <c r="N122" s="73">
        <v>638</v>
      </c>
      <c r="O122" s="210">
        <v>5.71691E-2</v>
      </c>
      <c r="P122" s="210">
        <v>0.1128237</v>
      </c>
      <c r="R122" s="90">
        <v>2015</v>
      </c>
      <c r="S122" s="73">
        <v>20</v>
      </c>
      <c r="T122" s="74">
        <v>0.1668287</v>
      </c>
      <c r="U122" s="74">
        <v>0.13312499999999999</v>
      </c>
      <c r="V122" s="74" t="s">
        <v>216</v>
      </c>
      <c r="W122" s="74">
        <v>0.15327470000000001</v>
      </c>
      <c r="X122" s="74">
        <v>9.3739000000000003E-2</v>
      </c>
      <c r="Y122" s="74">
        <v>8.4423300000000007E-2</v>
      </c>
      <c r="Z122" s="74">
        <v>70.900000000000006</v>
      </c>
      <c r="AA122" s="74">
        <v>71</v>
      </c>
      <c r="AB122" s="74">
        <v>1.4306152000000001</v>
      </c>
      <c r="AC122" s="74">
        <v>2.5716200000000002E-2</v>
      </c>
      <c r="AD122" s="73">
        <v>163</v>
      </c>
      <c r="AE122" s="210">
        <v>1.46734E-2</v>
      </c>
      <c r="AF122" s="210">
        <v>4.8613900000000002E-2</v>
      </c>
      <c r="AH122" s="90">
        <v>2015</v>
      </c>
      <c r="AI122" s="73">
        <v>57</v>
      </c>
      <c r="AJ122" s="74">
        <v>0.23933499999999999</v>
      </c>
      <c r="AK122" s="74">
        <v>0.21267720000000001</v>
      </c>
      <c r="AL122" s="74" t="s">
        <v>216</v>
      </c>
      <c r="AM122" s="74">
        <v>0.23806530000000001</v>
      </c>
      <c r="AN122" s="74">
        <v>0.16333490000000001</v>
      </c>
      <c r="AO122" s="74">
        <v>0.15044460000000001</v>
      </c>
      <c r="AP122" s="74">
        <v>63.263157999999997</v>
      </c>
      <c r="AQ122" s="74">
        <v>63.25</v>
      </c>
      <c r="AR122" s="74">
        <v>1.9937041</v>
      </c>
      <c r="AS122" s="74">
        <v>3.5810799999999997E-2</v>
      </c>
      <c r="AT122" s="73">
        <v>801</v>
      </c>
      <c r="AU122" s="210">
        <v>3.5970299999999997E-2</v>
      </c>
      <c r="AV122" s="210">
        <v>8.8923000000000002E-2</v>
      </c>
      <c r="AW122" s="74">
        <v>2.2063758999999998</v>
      </c>
      <c r="AY122" s="90">
        <v>2015</v>
      </c>
    </row>
    <row r="123" spans="2:51">
      <c r="B123" s="90">
        <v>2016</v>
      </c>
      <c r="C123" s="73">
        <v>31</v>
      </c>
      <c r="D123" s="74">
        <v>0.25826789999999999</v>
      </c>
      <c r="E123" s="74">
        <v>0.23843790000000001</v>
      </c>
      <c r="F123" s="74" t="s">
        <v>216</v>
      </c>
      <c r="G123" s="74">
        <v>0.2739549</v>
      </c>
      <c r="H123" s="74">
        <v>0.17548730000000001</v>
      </c>
      <c r="I123" s="74">
        <v>0.15317310000000001</v>
      </c>
      <c r="J123" s="74">
        <v>65.419354999999996</v>
      </c>
      <c r="K123" s="74">
        <v>64.5</v>
      </c>
      <c r="L123" s="74">
        <v>2.1663172999999998</v>
      </c>
      <c r="M123" s="74">
        <v>3.7678999999999997E-2</v>
      </c>
      <c r="N123" s="73">
        <v>368</v>
      </c>
      <c r="O123" s="210">
        <v>3.2528500000000002E-2</v>
      </c>
      <c r="P123" s="210">
        <v>6.5948000000000007E-2</v>
      </c>
      <c r="R123" s="90">
        <v>2016</v>
      </c>
      <c r="S123" s="73">
        <v>18</v>
      </c>
      <c r="T123" s="74">
        <v>0.14768780000000001</v>
      </c>
      <c r="U123" s="74">
        <v>0.12624869999999999</v>
      </c>
      <c r="V123" s="74" t="s">
        <v>216</v>
      </c>
      <c r="W123" s="74">
        <v>0.1388134</v>
      </c>
      <c r="X123" s="74">
        <v>9.4996399999999995E-2</v>
      </c>
      <c r="Y123" s="74">
        <v>8.8883900000000002E-2</v>
      </c>
      <c r="Z123" s="74">
        <v>64.722222000000002</v>
      </c>
      <c r="AA123" s="74">
        <v>71</v>
      </c>
      <c r="AB123" s="74">
        <v>1.3024602000000001</v>
      </c>
      <c r="AC123" s="74">
        <v>2.3407000000000001E-2</v>
      </c>
      <c r="AD123" s="73">
        <v>251</v>
      </c>
      <c r="AE123" s="210">
        <v>2.2234500000000001E-2</v>
      </c>
      <c r="AF123" s="210">
        <v>7.5410699999999997E-2</v>
      </c>
      <c r="AH123" s="90">
        <v>2016</v>
      </c>
      <c r="AI123" s="73">
        <v>49</v>
      </c>
      <c r="AJ123" s="74">
        <v>0.2025554</v>
      </c>
      <c r="AK123" s="74">
        <v>0.17898020000000001</v>
      </c>
      <c r="AL123" s="74" t="s">
        <v>216</v>
      </c>
      <c r="AM123" s="74">
        <v>0.20222509999999999</v>
      </c>
      <c r="AN123" s="74">
        <v>0.13312570000000001</v>
      </c>
      <c r="AO123" s="74">
        <v>0.1193873</v>
      </c>
      <c r="AP123" s="74">
        <v>65.163264999999996</v>
      </c>
      <c r="AQ123" s="74">
        <v>67.25</v>
      </c>
      <c r="AR123" s="74">
        <v>1.7419125</v>
      </c>
      <c r="AS123" s="74">
        <v>3.0783899999999999E-2</v>
      </c>
      <c r="AT123" s="73">
        <v>619</v>
      </c>
      <c r="AU123" s="210">
        <v>2.7387000000000002E-2</v>
      </c>
      <c r="AV123" s="210">
        <v>6.9483500000000004E-2</v>
      </c>
      <c r="AW123" s="74">
        <v>1.8886365000000001</v>
      </c>
      <c r="AY123" s="90">
        <v>2016</v>
      </c>
    </row>
    <row r="124" spans="2:51">
      <c r="B124" s="90">
        <v>2017</v>
      </c>
      <c r="C124" s="73">
        <v>31</v>
      </c>
      <c r="D124" s="74">
        <v>0.25402370000000002</v>
      </c>
      <c r="E124" s="74">
        <v>0.2289426</v>
      </c>
      <c r="F124" s="74" t="s">
        <v>216</v>
      </c>
      <c r="G124" s="74">
        <v>0.2669627</v>
      </c>
      <c r="H124" s="74">
        <v>0.162357</v>
      </c>
      <c r="I124" s="74">
        <v>0.14110919999999999</v>
      </c>
      <c r="J124" s="74">
        <v>69.032257999999999</v>
      </c>
      <c r="K124" s="74">
        <v>69.25</v>
      </c>
      <c r="L124" s="74">
        <v>2.3413897000000001</v>
      </c>
      <c r="M124" s="74">
        <v>3.7096900000000002E-2</v>
      </c>
      <c r="N124" s="73">
        <v>280</v>
      </c>
      <c r="O124" s="210">
        <v>2.4372899999999999E-2</v>
      </c>
      <c r="P124" s="210">
        <v>4.96722E-2</v>
      </c>
      <c r="R124" s="90">
        <v>2017</v>
      </c>
      <c r="S124" s="73">
        <v>20</v>
      </c>
      <c r="T124" s="74">
        <v>0.16143350000000001</v>
      </c>
      <c r="U124" s="74">
        <v>0.1300954</v>
      </c>
      <c r="V124" s="74" t="s">
        <v>216</v>
      </c>
      <c r="W124" s="74">
        <v>0.14714169999999999</v>
      </c>
      <c r="X124" s="74">
        <v>9.3937099999999996E-2</v>
      </c>
      <c r="Y124" s="74">
        <v>8.3489599999999997E-2</v>
      </c>
      <c r="Z124" s="74">
        <v>68.349999999999994</v>
      </c>
      <c r="AA124" s="74">
        <v>70.5</v>
      </c>
      <c r="AB124" s="74">
        <v>1.5337422999999999</v>
      </c>
      <c r="AC124" s="74">
        <v>2.54845E-2</v>
      </c>
      <c r="AD124" s="73">
        <v>201</v>
      </c>
      <c r="AE124" s="210">
        <v>1.75254E-2</v>
      </c>
      <c r="AF124" s="210">
        <v>5.9985900000000002E-2</v>
      </c>
      <c r="AH124" s="90">
        <v>2017</v>
      </c>
      <c r="AI124" s="73">
        <v>51</v>
      </c>
      <c r="AJ124" s="74">
        <v>0.2073796</v>
      </c>
      <c r="AK124" s="74">
        <v>0.1762909</v>
      </c>
      <c r="AL124" s="74" t="s">
        <v>216</v>
      </c>
      <c r="AM124" s="74">
        <v>0.2030576</v>
      </c>
      <c r="AN124" s="74">
        <v>0.12625690000000001</v>
      </c>
      <c r="AO124" s="74">
        <v>0.1109108</v>
      </c>
      <c r="AP124" s="74">
        <v>68.764706000000004</v>
      </c>
      <c r="AQ124" s="74">
        <v>69.75</v>
      </c>
      <c r="AR124" s="74">
        <v>1.9406393</v>
      </c>
      <c r="AS124" s="74">
        <v>3.1472899999999998E-2</v>
      </c>
      <c r="AT124" s="73">
        <v>481</v>
      </c>
      <c r="AU124" s="210">
        <v>2.0951999999999998E-2</v>
      </c>
      <c r="AV124" s="210">
        <v>5.3517299999999997E-2</v>
      </c>
      <c r="AW124" s="74">
        <v>1.7598058999999999</v>
      </c>
      <c r="AY124" s="90">
        <v>2017</v>
      </c>
    </row>
    <row r="125" spans="2:51">
      <c r="B125" s="90">
        <v>2018</v>
      </c>
      <c r="C125" s="73">
        <v>22</v>
      </c>
      <c r="D125" s="74">
        <v>0.17755940000000001</v>
      </c>
      <c r="E125" s="74">
        <v>0.1613038</v>
      </c>
      <c r="F125" s="74" t="s">
        <v>216</v>
      </c>
      <c r="G125" s="74">
        <v>0.18533040000000001</v>
      </c>
      <c r="H125" s="74">
        <v>0.127799</v>
      </c>
      <c r="I125" s="74">
        <v>0.12207800000000001</v>
      </c>
      <c r="J125" s="74">
        <v>61.090909000000003</v>
      </c>
      <c r="K125" s="74">
        <v>62</v>
      </c>
      <c r="L125" s="74">
        <v>1.8257261</v>
      </c>
      <c r="M125" s="74">
        <v>2.64198E-2</v>
      </c>
      <c r="N125" s="73">
        <v>369</v>
      </c>
      <c r="O125" s="210">
        <v>3.1673600000000003E-2</v>
      </c>
      <c r="P125" s="210">
        <v>6.6108899999999998E-2</v>
      </c>
      <c r="R125" s="90">
        <v>2018</v>
      </c>
      <c r="S125" s="73">
        <v>15</v>
      </c>
      <c r="T125" s="74">
        <v>0.1193029</v>
      </c>
      <c r="U125" s="74">
        <v>0.10822569999999999</v>
      </c>
      <c r="V125" s="74" t="s">
        <v>216</v>
      </c>
      <c r="W125" s="74">
        <v>0.11789230000000001</v>
      </c>
      <c r="X125" s="74">
        <v>7.1182700000000002E-2</v>
      </c>
      <c r="Y125" s="74">
        <v>5.6381599999999997E-2</v>
      </c>
      <c r="Z125" s="74">
        <v>70.466667000000001</v>
      </c>
      <c r="AA125" s="74">
        <v>78.5</v>
      </c>
      <c r="AB125" s="74">
        <v>1.2355848</v>
      </c>
      <c r="AC125" s="74">
        <v>1.95246E-2</v>
      </c>
      <c r="AD125" s="73">
        <v>126</v>
      </c>
      <c r="AE125" s="210">
        <v>1.08317E-2</v>
      </c>
      <c r="AF125" s="210">
        <v>3.8231399999999999E-2</v>
      </c>
      <c r="AH125" s="90">
        <v>2018</v>
      </c>
      <c r="AI125" s="73">
        <v>37</v>
      </c>
      <c r="AJ125" s="74">
        <v>0.14821780000000001</v>
      </c>
      <c r="AK125" s="74">
        <v>0.1329958</v>
      </c>
      <c r="AL125" s="74" t="s">
        <v>216</v>
      </c>
      <c r="AM125" s="74">
        <v>0.14907100000000001</v>
      </c>
      <c r="AN125" s="74">
        <v>9.8618300000000006E-2</v>
      </c>
      <c r="AO125" s="74">
        <v>8.8383199999999995E-2</v>
      </c>
      <c r="AP125" s="74">
        <v>64.891891999999999</v>
      </c>
      <c r="AQ125" s="74">
        <v>64.75</v>
      </c>
      <c r="AR125" s="74">
        <v>1.5295577</v>
      </c>
      <c r="AS125" s="74">
        <v>2.3111E-2</v>
      </c>
      <c r="AT125" s="73">
        <v>495</v>
      </c>
      <c r="AU125" s="210">
        <v>2.1260500000000002E-2</v>
      </c>
      <c r="AV125" s="210">
        <v>5.5759400000000001E-2</v>
      </c>
      <c r="AW125" s="74">
        <v>1.4904394000000001</v>
      </c>
      <c r="AY125" s="90">
        <v>2018</v>
      </c>
    </row>
    <row r="126" spans="2:51">
      <c r="B126" s="90">
        <v>2019</v>
      </c>
      <c r="C126" s="73">
        <v>16</v>
      </c>
      <c r="D126" s="74">
        <v>0.1272141</v>
      </c>
      <c r="E126" s="74">
        <v>0.11350499999999999</v>
      </c>
      <c r="F126" s="74" t="s">
        <v>216</v>
      </c>
      <c r="G126" s="74">
        <v>0.13321350000000001</v>
      </c>
      <c r="H126" s="74">
        <v>7.6811299999999999E-2</v>
      </c>
      <c r="I126" s="74">
        <v>6.4739900000000003E-2</v>
      </c>
      <c r="J126" s="74">
        <v>70.8125</v>
      </c>
      <c r="K126" s="74">
        <v>74</v>
      </c>
      <c r="L126" s="74">
        <v>1.3698630000000001</v>
      </c>
      <c r="M126" s="74">
        <v>1.8457399999999999E-2</v>
      </c>
      <c r="N126" s="73">
        <v>142</v>
      </c>
      <c r="O126" s="210">
        <v>1.20283E-2</v>
      </c>
      <c r="P126" s="210">
        <v>2.4601000000000001E-2</v>
      </c>
      <c r="R126" s="90">
        <v>2019</v>
      </c>
      <c r="S126" s="73">
        <v>16</v>
      </c>
      <c r="T126" s="74">
        <v>0.12541540000000001</v>
      </c>
      <c r="U126" s="74">
        <v>0.10344150000000001</v>
      </c>
      <c r="V126" s="74" t="s">
        <v>216</v>
      </c>
      <c r="W126" s="74">
        <v>0.1163739</v>
      </c>
      <c r="X126" s="74">
        <v>7.3035000000000003E-2</v>
      </c>
      <c r="Y126" s="74">
        <v>6.3369200000000001E-2</v>
      </c>
      <c r="Z126" s="74">
        <v>68.9375</v>
      </c>
      <c r="AA126" s="74">
        <v>73.5</v>
      </c>
      <c r="AB126" s="74">
        <v>1.183432</v>
      </c>
      <c r="AC126" s="74">
        <v>2.0031500000000001E-2</v>
      </c>
      <c r="AD126" s="73">
        <v>156</v>
      </c>
      <c r="AE126" s="210">
        <v>1.32336E-2</v>
      </c>
      <c r="AF126" s="210">
        <v>4.6471199999999997E-2</v>
      </c>
      <c r="AH126" s="90">
        <v>2019</v>
      </c>
      <c r="AI126" s="73">
        <v>32</v>
      </c>
      <c r="AJ126" s="74">
        <v>0.12630830000000001</v>
      </c>
      <c r="AK126" s="74">
        <v>0.1067207</v>
      </c>
      <c r="AL126" s="74" t="s">
        <v>216</v>
      </c>
      <c r="AM126" s="74">
        <v>0.12241580000000001</v>
      </c>
      <c r="AN126" s="74">
        <v>7.4125999999999997E-2</v>
      </c>
      <c r="AO126" s="74">
        <v>6.3436000000000006E-2</v>
      </c>
      <c r="AP126" s="74">
        <v>69.875</v>
      </c>
      <c r="AQ126" s="74">
        <v>73.75</v>
      </c>
      <c r="AR126" s="74">
        <v>1.2698413</v>
      </c>
      <c r="AS126" s="74">
        <v>1.9212300000000002E-2</v>
      </c>
      <c r="AT126" s="73">
        <v>298</v>
      </c>
      <c r="AU126" s="210">
        <v>1.2630499999999999E-2</v>
      </c>
      <c r="AV126" s="210">
        <v>3.2643100000000001E-2</v>
      </c>
      <c r="AW126" s="74">
        <v>1.0972866999999999</v>
      </c>
      <c r="AY126" s="90">
        <v>2019</v>
      </c>
    </row>
    <row r="127" spans="2:51">
      <c r="B127" s="90">
        <v>2020</v>
      </c>
      <c r="C127" s="73">
        <v>22</v>
      </c>
      <c r="D127" s="74">
        <v>0.17283860000000001</v>
      </c>
      <c r="E127" s="74">
        <v>0.14206949999999999</v>
      </c>
      <c r="F127" s="74" t="s">
        <v>216</v>
      </c>
      <c r="G127" s="74">
        <v>0.16954040000000001</v>
      </c>
      <c r="H127" s="74">
        <v>0.1030037</v>
      </c>
      <c r="I127" s="74">
        <v>9.3973899999999999E-2</v>
      </c>
      <c r="J127" s="74">
        <v>69.818181999999993</v>
      </c>
      <c r="K127" s="74">
        <v>69</v>
      </c>
      <c r="L127" s="74">
        <v>1.8851757</v>
      </c>
      <c r="M127" s="74">
        <v>2.6008400000000001E-2</v>
      </c>
      <c r="N127" s="73">
        <v>170</v>
      </c>
      <c r="O127" s="210">
        <v>1.42624E-2</v>
      </c>
      <c r="P127" s="210">
        <v>3.0669200000000001E-2</v>
      </c>
      <c r="R127" s="90">
        <v>2020</v>
      </c>
      <c r="S127" s="73">
        <v>14</v>
      </c>
      <c r="T127" s="74">
        <v>0.10835400000000001</v>
      </c>
      <c r="U127" s="74">
        <v>8.6720599999999995E-2</v>
      </c>
      <c r="V127" s="74" t="s">
        <v>216</v>
      </c>
      <c r="W127" s="74">
        <v>9.7198599999999996E-2</v>
      </c>
      <c r="X127" s="74">
        <v>5.9455800000000003E-2</v>
      </c>
      <c r="Y127" s="74">
        <v>5.0690499999999999E-2</v>
      </c>
      <c r="Z127" s="74">
        <v>70.857142999999994</v>
      </c>
      <c r="AA127" s="74">
        <v>74.5</v>
      </c>
      <c r="AB127" s="74">
        <v>1.2313105</v>
      </c>
      <c r="AC127" s="74">
        <v>1.8250099999999998E-2</v>
      </c>
      <c r="AD127" s="73">
        <v>113</v>
      </c>
      <c r="AE127" s="210">
        <v>9.4832000000000007E-3</v>
      </c>
      <c r="AF127" s="210">
        <v>3.4654400000000002E-2</v>
      </c>
      <c r="AH127" s="90">
        <v>2020</v>
      </c>
      <c r="AI127" s="73">
        <v>36</v>
      </c>
      <c r="AJ127" s="74">
        <v>0.14035500000000001</v>
      </c>
      <c r="AK127" s="74">
        <v>0.1130731</v>
      </c>
      <c r="AL127" s="74" t="s">
        <v>216</v>
      </c>
      <c r="AM127" s="74">
        <v>0.13170180000000001</v>
      </c>
      <c r="AN127" s="74">
        <v>8.02755E-2</v>
      </c>
      <c r="AO127" s="74">
        <v>7.1460800000000005E-2</v>
      </c>
      <c r="AP127" s="74">
        <v>70.222222000000002</v>
      </c>
      <c r="AQ127" s="74">
        <v>70.5</v>
      </c>
      <c r="AR127" s="74">
        <v>1.5625</v>
      </c>
      <c r="AS127" s="74">
        <v>2.23187E-2</v>
      </c>
      <c r="AT127" s="73">
        <v>283</v>
      </c>
      <c r="AU127" s="210">
        <v>1.18732E-2</v>
      </c>
      <c r="AV127" s="210">
        <v>3.2145199999999999E-2</v>
      </c>
      <c r="AW127" s="74">
        <v>1.6382443</v>
      </c>
      <c r="AY127" s="90">
        <v>2020</v>
      </c>
    </row>
    <row r="128" spans="2:51">
      <c r="B128" s="90">
        <v>2021</v>
      </c>
      <c r="C128" s="73">
        <v>26</v>
      </c>
      <c r="D128" s="74">
        <v>0.203931</v>
      </c>
      <c r="E128" s="74">
        <v>0.1807793</v>
      </c>
      <c r="F128" s="74" t="s">
        <v>216</v>
      </c>
      <c r="G128" s="74">
        <v>0.20558650000000001</v>
      </c>
      <c r="H128" s="74">
        <v>0.1241212</v>
      </c>
      <c r="I128" s="74">
        <v>0.1075921</v>
      </c>
      <c r="J128" s="74">
        <v>70.807692000000003</v>
      </c>
      <c r="K128" s="74">
        <v>73</v>
      </c>
      <c r="L128" s="74">
        <v>2.056962</v>
      </c>
      <c r="M128" s="74">
        <v>2.9082400000000001E-2</v>
      </c>
      <c r="N128" s="73">
        <v>240</v>
      </c>
      <c r="O128" s="210">
        <v>2.0163400000000001E-2</v>
      </c>
      <c r="P128" s="210">
        <v>4.2994400000000002E-2</v>
      </c>
      <c r="R128" s="90">
        <v>2021</v>
      </c>
      <c r="S128" s="73">
        <v>10</v>
      </c>
      <c r="T128" s="74">
        <v>7.73036E-2</v>
      </c>
      <c r="U128" s="74">
        <v>5.0737200000000003E-2</v>
      </c>
      <c r="V128" s="74" t="s">
        <v>216</v>
      </c>
      <c r="W128" s="74">
        <v>6.2577800000000003E-2</v>
      </c>
      <c r="X128" s="74">
        <v>3.5418100000000001E-2</v>
      </c>
      <c r="Y128" s="74">
        <v>3.3089899999999998E-2</v>
      </c>
      <c r="Z128" s="74">
        <v>74.2</v>
      </c>
      <c r="AA128" s="74">
        <v>70</v>
      </c>
      <c r="AB128" s="74">
        <v>0.76045629999999997</v>
      </c>
      <c r="AC128" s="74">
        <v>1.2185E-2</v>
      </c>
      <c r="AD128" s="73">
        <v>51</v>
      </c>
      <c r="AE128" s="210">
        <v>4.2871999999999997E-3</v>
      </c>
      <c r="AF128" s="210">
        <v>1.5225799999999999E-2</v>
      </c>
      <c r="AH128" s="90">
        <v>2021</v>
      </c>
      <c r="AI128" s="73">
        <v>36</v>
      </c>
      <c r="AJ128" s="74">
        <v>0.14015739999999999</v>
      </c>
      <c r="AK128" s="74">
        <v>0.1116284</v>
      </c>
      <c r="AL128" s="74" t="s">
        <v>216</v>
      </c>
      <c r="AM128" s="74">
        <v>0.1289091</v>
      </c>
      <c r="AN128" s="74">
        <v>7.7630400000000002E-2</v>
      </c>
      <c r="AO128" s="74">
        <v>6.8662799999999996E-2</v>
      </c>
      <c r="AP128" s="74">
        <v>71.75</v>
      </c>
      <c r="AQ128" s="74">
        <v>72</v>
      </c>
      <c r="AR128" s="74">
        <v>1.3958899</v>
      </c>
      <c r="AS128" s="74">
        <v>2.0995E-2</v>
      </c>
      <c r="AT128" s="73">
        <v>291</v>
      </c>
      <c r="AU128" s="210">
        <v>1.2227699999999999E-2</v>
      </c>
      <c r="AV128" s="210">
        <v>3.2580600000000001E-2</v>
      </c>
      <c r="AW128" s="74">
        <v>3.5630492999999999</v>
      </c>
      <c r="AY128" s="90">
        <v>2021</v>
      </c>
    </row>
    <row r="129" spans="2:51">
      <c r="B129" s="90">
        <v>2022</v>
      </c>
      <c r="C129" s="73">
        <v>20</v>
      </c>
      <c r="D129" s="74">
        <v>0.1549169</v>
      </c>
      <c r="E129" s="74">
        <v>0.1295327</v>
      </c>
      <c r="F129" s="74" t="s">
        <v>216</v>
      </c>
      <c r="G129" s="74">
        <v>0.15050279999999999</v>
      </c>
      <c r="H129" s="74">
        <v>9.4076199999999999E-2</v>
      </c>
      <c r="I129" s="74">
        <v>8.5684899999999994E-2</v>
      </c>
      <c r="J129" s="74">
        <v>68.650000000000006</v>
      </c>
      <c r="K129" s="74">
        <v>67</v>
      </c>
      <c r="L129" s="74">
        <v>1.3821699999999999</v>
      </c>
      <c r="M129" s="74">
        <v>2.00152E-2</v>
      </c>
      <c r="N129" s="73">
        <v>175</v>
      </c>
      <c r="O129" s="210">
        <v>1.45647E-2</v>
      </c>
      <c r="P129" s="210">
        <v>2.97662E-2</v>
      </c>
      <c r="R129" s="90">
        <v>2022</v>
      </c>
      <c r="S129" s="73">
        <v>13</v>
      </c>
      <c r="T129" s="74">
        <v>9.9204500000000001E-2</v>
      </c>
      <c r="U129" s="74">
        <v>7.08477E-2</v>
      </c>
      <c r="V129" s="74" t="s">
        <v>216</v>
      </c>
      <c r="W129" s="74">
        <v>8.4437600000000002E-2</v>
      </c>
      <c r="X129" s="74">
        <v>4.6318100000000001E-2</v>
      </c>
      <c r="Y129" s="74">
        <v>3.8255699999999997E-2</v>
      </c>
      <c r="Z129" s="74">
        <v>75.846153999999999</v>
      </c>
      <c r="AA129" s="74">
        <v>80.5</v>
      </c>
      <c r="AB129" s="74">
        <v>0.88375250000000005</v>
      </c>
      <c r="AC129" s="74">
        <v>1.42834E-2</v>
      </c>
      <c r="AD129" s="73">
        <v>74</v>
      </c>
      <c r="AE129" s="210">
        <v>6.1596999999999997E-3</v>
      </c>
      <c r="AF129" s="210">
        <v>2.07519E-2</v>
      </c>
      <c r="AH129" s="90">
        <v>2022</v>
      </c>
      <c r="AI129" s="73">
        <v>33</v>
      </c>
      <c r="AJ129" s="74">
        <v>0.12685279999999999</v>
      </c>
      <c r="AK129" s="74">
        <v>9.9789600000000006E-2</v>
      </c>
      <c r="AL129" s="74" t="s">
        <v>216</v>
      </c>
      <c r="AM129" s="74">
        <v>0.1170937</v>
      </c>
      <c r="AN129" s="74">
        <v>6.9748400000000002E-2</v>
      </c>
      <c r="AO129" s="74">
        <v>6.14894E-2</v>
      </c>
      <c r="AP129" s="74">
        <v>71.484848</v>
      </c>
      <c r="AQ129" s="74">
        <v>73.5</v>
      </c>
      <c r="AR129" s="74">
        <v>1.1309115999999999</v>
      </c>
      <c r="AS129" s="74">
        <v>1.7283E-2</v>
      </c>
      <c r="AT129" s="73">
        <v>249</v>
      </c>
      <c r="AU129" s="210">
        <v>1.03625E-2</v>
      </c>
      <c r="AV129" s="210">
        <v>2.6362900000000002E-2</v>
      </c>
      <c r="AW129" s="74">
        <v>1.8283278000000001</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0" t="s">
        <v>24</v>
      </c>
      <c r="P130" s="210"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0" t="s">
        <v>24</v>
      </c>
      <c r="AF130" s="210"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0" t="s">
        <v>24</v>
      </c>
      <c r="AV130" s="210"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0" t="s">
        <v>24</v>
      </c>
      <c r="P131" s="210"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0" t="s">
        <v>24</v>
      </c>
      <c r="AF131" s="210"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0" t="s">
        <v>24</v>
      </c>
      <c r="AV131" s="210"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0" t="s">
        <v>24</v>
      </c>
      <c r="P132" s="210"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0" t="s">
        <v>24</v>
      </c>
      <c r="AF132" s="210"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0" t="s">
        <v>24</v>
      </c>
      <c r="AV132" s="210"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215</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119</v>
      </c>
      <c r="D5" s="251"/>
      <c r="E5" s="251"/>
      <c r="F5" s="251"/>
      <c r="G5" s="251"/>
      <c r="H5" s="251"/>
      <c r="I5" s="251"/>
      <c r="J5" s="251"/>
      <c r="K5" s="251"/>
      <c r="L5" s="251"/>
      <c r="M5" s="251"/>
      <c r="N5" s="251"/>
      <c r="O5" s="251"/>
      <c r="P5" s="251"/>
      <c r="Q5" s="251"/>
      <c r="R5" s="251"/>
      <c r="S5" s="251"/>
      <c r="T5" s="251"/>
      <c r="U5" s="251"/>
      <c r="Y5" s="251" t="s">
        <v>119</v>
      </c>
      <c r="Z5" s="251"/>
      <c r="AA5" s="251"/>
      <c r="AB5" s="251"/>
      <c r="AC5" s="251"/>
      <c r="AD5" s="251"/>
      <c r="AE5" s="251"/>
      <c r="AF5" s="251"/>
      <c r="AG5" s="251"/>
      <c r="AH5" s="251"/>
      <c r="AI5" s="251"/>
      <c r="AJ5" s="251"/>
      <c r="AK5" s="251"/>
      <c r="AL5" s="251"/>
      <c r="AM5" s="251"/>
      <c r="AN5" s="251"/>
      <c r="AO5" s="251"/>
      <c r="AP5" s="251"/>
      <c r="AQ5" s="251"/>
      <c r="AU5" s="251" t="s">
        <v>119</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c r="B27" s="81">
        <v>1920</v>
      </c>
      <c r="C27" s="73" t="s">
        <v>24</v>
      </c>
      <c r="D27" s="73" t="s">
        <v>24</v>
      </c>
      <c r="E27" s="73" t="s">
        <v>24</v>
      </c>
      <c r="F27" s="73" t="s">
        <v>24</v>
      </c>
      <c r="G27" s="73" t="s">
        <v>24</v>
      </c>
      <c r="H27" s="73" t="s">
        <v>24</v>
      </c>
      <c r="I27" s="73" t="s">
        <v>24</v>
      </c>
      <c r="J27" s="73" t="s">
        <v>24</v>
      </c>
      <c r="K27" s="73" t="s">
        <v>24</v>
      </c>
      <c r="L27" s="73" t="s">
        <v>24</v>
      </c>
      <c r="M27" s="73" t="s">
        <v>24</v>
      </c>
      <c r="N27" s="73" t="s">
        <v>24</v>
      </c>
      <c r="O27" s="73" t="s">
        <v>24</v>
      </c>
      <c r="P27" s="73" t="s">
        <v>24</v>
      </c>
      <c r="Q27" s="73" t="s">
        <v>24</v>
      </c>
      <c r="R27" s="73" t="s">
        <v>24</v>
      </c>
      <c r="S27" s="73" t="s">
        <v>24</v>
      </c>
      <c r="T27" s="73" t="s">
        <v>24</v>
      </c>
      <c r="U27" s="73" t="s">
        <v>24</v>
      </c>
      <c r="V27" s="73" t="s">
        <v>24</v>
      </c>
      <c r="X27" s="81">
        <v>1920</v>
      </c>
      <c r="Y27" s="73" t="s">
        <v>24</v>
      </c>
      <c r="Z27" s="73" t="s">
        <v>24</v>
      </c>
      <c r="AA27" s="73" t="s">
        <v>24</v>
      </c>
      <c r="AB27" s="73" t="s">
        <v>24</v>
      </c>
      <c r="AC27" s="73" t="s">
        <v>24</v>
      </c>
      <c r="AD27" s="73" t="s">
        <v>24</v>
      </c>
      <c r="AE27" s="73" t="s">
        <v>24</v>
      </c>
      <c r="AF27" s="73" t="s">
        <v>24</v>
      </c>
      <c r="AG27" s="73" t="s">
        <v>24</v>
      </c>
      <c r="AH27" s="73" t="s">
        <v>24</v>
      </c>
      <c r="AI27" s="73" t="s">
        <v>24</v>
      </c>
      <c r="AJ27" s="73" t="s">
        <v>24</v>
      </c>
      <c r="AK27" s="73" t="s">
        <v>24</v>
      </c>
      <c r="AL27" s="73" t="s">
        <v>24</v>
      </c>
      <c r="AM27" s="73" t="s">
        <v>24</v>
      </c>
      <c r="AN27" s="73" t="s">
        <v>24</v>
      </c>
      <c r="AO27" s="73" t="s">
        <v>24</v>
      </c>
      <c r="AP27" s="73" t="s">
        <v>24</v>
      </c>
      <c r="AQ27" s="73" t="s">
        <v>24</v>
      </c>
      <c r="AR27" s="73" t="s">
        <v>24</v>
      </c>
      <c r="AT27" s="81">
        <v>1920</v>
      </c>
      <c r="AU27" s="73" t="s">
        <v>24</v>
      </c>
      <c r="AV27" s="73" t="s">
        <v>24</v>
      </c>
      <c r="AW27" s="73" t="s">
        <v>24</v>
      </c>
      <c r="AX27" s="73" t="s">
        <v>24</v>
      </c>
      <c r="AY27" s="73" t="s">
        <v>24</v>
      </c>
      <c r="AZ27" s="73" t="s">
        <v>24</v>
      </c>
      <c r="BA27" s="73" t="s">
        <v>24</v>
      </c>
      <c r="BB27" s="73" t="s">
        <v>24</v>
      </c>
      <c r="BC27" s="73" t="s">
        <v>24</v>
      </c>
      <c r="BD27" s="73" t="s">
        <v>24</v>
      </c>
      <c r="BE27" s="73" t="s">
        <v>24</v>
      </c>
      <c r="BF27" s="73" t="s">
        <v>24</v>
      </c>
      <c r="BG27" s="73" t="s">
        <v>24</v>
      </c>
      <c r="BH27" s="73" t="s">
        <v>24</v>
      </c>
      <c r="BI27" s="73" t="s">
        <v>24</v>
      </c>
      <c r="BJ27" s="73" t="s">
        <v>24</v>
      </c>
      <c r="BK27" s="73" t="s">
        <v>24</v>
      </c>
      <c r="BL27" s="73" t="s">
        <v>24</v>
      </c>
      <c r="BM27" s="73" t="s">
        <v>24</v>
      </c>
      <c r="BN27" s="73" t="s">
        <v>24</v>
      </c>
      <c r="BP27" s="81">
        <v>1920</v>
      </c>
    </row>
    <row r="28" spans="2:68">
      <c r="B28" s="82">
        <v>1921</v>
      </c>
      <c r="C28" s="73" t="s">
        <v>24</v>
      </c>
      <c r="D28" s="73" t="s">
        <v>24</v>
      </c>
      <c r="E28" s="73" t="s">
        <v>24</v>
      </c>
      <c r="F28" s="73" t="s">
        <v>24</v>
      </c>
      <c r="G28" s="73" t="s">
        <v>24</v>
      </c>
      <c r="H28" s="73" t="s">
        <v>24</v>
      </c>
      <c r="I28" s="73" t="s">
        <v>24</v>
      </c>
      <c r="J28" s="73" t="s">
        <v>24</v>
      </c>
      <c r="K28" s="73" t="s">
        <v>24</v>
      </c>
      <c r="L28" s="73" t="s">
        <v>24</v>
      </c>
      <c r="M28" s="73" t="s">
        <v>24</v>
      </c>
      <c r="N28" s="73" t="s">
        <v>24</v>
      </c>
      <c r="O28" s="73" t="s">
        <v>24</v>
      </c>
      <c r="P28" s="73" t="s">
        <v>24</v>
      </c>
      <c r="Q28" s="73" t="s">
        <v>24</v>
      </c>
      <c r="R28" s="73" t="s">
        <v>24</v>
      </c>
      <c r="S28" s="73" t="s">
        <v>24</v>
      </c>
      <c r="T28" s="73" t="s">
        <v>24</v>
      </c>
      <c r="U28" s="73" t="s">
        <v>24</v>
      </c>
      <c r="V28" s="73" t="s">
        <v>24</v>
      </c>
      <c r="X28" s="82">
        <v>1921</v>
      </c>
      <c r="Y28" s="73" t="s">
        <v>24</v>
      </c>
      <c r="Z28" s="73" t="s">
        <v>24</v>
      </c>
      <c r="AA28" s="73" t="s">
        <v>24</v>
      </c>
      <c r="AB28" s="73" t="s">
        <v>24</v>
      </c>
      <c r="AC28" s="73" t="s">
        <v>24</v>
      </c>
      <c r="AD28" s="73" t="s">
        <v>24</v>
      </c>
      <c r="AE28" s="73" t="s">
        <v>24</v>
      </c>
      <c r="AF28" s="73" t="s">
        <v>24</v>
      </c>
      <c r="AG28" s="73" t="s">
        <v>24</v>
      </c>
      <c r="AH28" s="73" t="s">
        <v>24</v>
      </c>
      <c r="AI28" s="73" t="s">
        <v>24</v>
      </c>
      <c r="AJ28" s="73" t="s">
        <v>24</v>
      </c>
      <c r="AK28" s="73" t="s">
        <v>24</v>
      </c>
      <c r="AL28" s="73" t="s">
        <v>24</v>
      </c>
      <c r="AM28" s="73" t="s">
        <v>24</v>
      </c>
      <c r="AN28" s="73" t="s">
        <v>24</v>
      </c>
      <c r="AO28" s="73" t="s">
        <v>24</v>
      </c>
      <c r="AP28" s="73" t="s">
        <v>24</v>
      </c>
      <c r="AQ28" s="73" t="s">
        <v>24</v>
      </c>
      <c r="AR28" s="73" t="s">
        <v>24</v>
      </c>
      <c r="AT28" s="82">
        <v>1921</v>
      </c>
      <c r="AU28" s="73" t="s">
        <v>24</v>
      </c>
      <c r="AV28" s="73" t="s">
        <v>24</v>
      </c>
      <c r="AW28" s="73" t="s">
        <v>24</v>
      </c>
      <c r="AX28" s="73" t="s">
        <v>24</v>
      </c>
      <c r="AY28" s="73" t="s">
        <v>24</v>
      </c>
      <c r="AZ28" s="73" t="s">
        <v>24</v>
      </c>
      <c r="BA28" s="73" t="s">
        <v>24</v>
      </c>
      <c r="BB28" s="73" t="s">
        <v>24</v>
      </c>
      <c r="BC28" s="73" t="s">
        <v>24</v>
      </c>
      <c r="BD28" s="73" t="s">
        <v>24</v>
      </c>
      <c r="BE28" s="73" t="s">
        <v>24</v>
      </c>
      <c r="BF28" s="73" t="s">
        <v>24</v>
      </c>
      <c r="BG28" s="73" t="s">
        <v>24</v>
      </c>
      <c r="BH28" s="73" t="s">
        <v>24</v>
      </c>
      <c r="BI28" s="73" t="s">
        <v>24</v>
      </c>
      <c r="BJ28" s="73" t="s">
        <v>24</v>
      </c>
      <c r="BK28" s="73" t="s">
        <v>24</v>
      </c>
      <c r="BL28" s="73" t="s">
        <v>24</v>
      </c>
      <c r="BM28" s="73" t="s">
        <v>24</v>
      </c>
      <c r="BN28" s="73" t="s">
        <v>24</v>
      </c>
      <c r="BP28" s="82">
        <v>1921</v>
      </c>
    </row>
    <row r="29" spans="2:68">
      <c r="B29" s="83">
        <v>1922</v>
      </c>
      <c r="C29" s="73" t="s">
        <v>24</v>
      </c>
      <c r="D29" s="73" t="s">
        <v>24</v>
      </c>
      <c r="E29" s="73" t="s">
        <v>24</v>
      </c>
      <c r="F29" s="73" t="s">
        <v>24</v>
      </c>
      <c r="G29" s="73" t="s">
        <v>24</v>
      </c>
      <c r="H29" s="73" t="s">
        <v>24</v>
      </c>
      <c r="I29" s="73" t="s">
        <v>24</v>
      </c>
      <c r="J29" s="73" t="s">
        <v>24</v>
      </c>
      <c r="K29" s="73" t="s">
        <v>24</v>
      </c>
      <c r="L29" s="73" t="s">
        <v>24</v>
      </c>
      <c r="M29" s="73" t="s">
        <v>24</v>
      </c>
      <c r="N29" s="73" t="s">
        <v>24</v>
      </c>
      <c r="O29" s="73" t="s">
        <v>24</v>
      </c>
      <c r="P29" s="73" t="s">
        <v>24</v>
      </c>
      <c r="Q29" s="73" t="s">
        <v>24</v>
      </c>
      <c r="R29" s="73" t="s">
        <v>24</v>
      </c>
      <c r="S29" s="73" t="s">
        <v>24</v>
      </c>
      <c r="T29" s="73" t="s">
        <v>24</v>
      </c>
      <c r="U29" s="73" t="s">
        <v>24</v>
      </c>
      <c r="V29" s="73" t="s">
        <v>24</v>
      </c>
      <c r="X29" s="83">
        <v>1922</v>
      </c>
      <c r="Y29" s="73" t="s">
        <v>24</v>
      </c>
      <c r="Z29" s="73" t="s">
        <v>24</v>
      </c>
      <c r="AA29" s="73" t="s">
        <v>24</v>
      </c>
      <c r="AB29" s="73" t="s">
        <v>24</v>
      </c>
      <c r="AC29" s="73" t="s">
        <v>24</v>
      </c>
      <c r="AD29" s="73" t="s">
        <v>24</v>
      </c>
      <c r="AE29" s="73" t="s">
        <v>24</v>
      </c>
      <c r="AF29" s="73" t="s">
        <v>24</v>
      </c>
      <c r="AG29" s="73" t="s">
        <v>24</v>
      </c>
      <c r="AH29" s="73" t="s">
        <v>24</v>
      </c>
      <c r="AI29" s="73" t="s">
        <v>24</v>
      </c>
      <c r="AJ29" s="73" t="s">
        <v>24</v>
      </c>
      <c r="AK29" s="73" t="s">
        <v>24</v>
      </c>
      <c r="AL29" s="73" t="s">
        <v>24</v>
      </c>
      <c r="AM29" s="73" t="s">
        <v>24</v>
      </c>
      <c r="AN29" s="73" t="s">
        <v>24</v>
      </c>
      <c r="AO29" s="73" t="s">
        <v>24</v>
      </c>
      <c r="AP29" s="73" t="s">
        <v>24</v>
      </c>
      <c r="AQ29" s="73" t="s">
        <v>24</v>
      </c>
      <c r="AR29" s="73" t="s">
        <v>24</v>
      </c>
      <c r="AT29" s="83">
        <v>1922</v>
      </c>
      <c r="AU29" s="73" t="s">
        <v>24</v>
      </c>
      <c r="AV29" s="73" t="s">
        <v>24</v>
      </c>
      <c r="AW29" s="73" t="s">
        <v>24</v>
      </c>
      <c r="AX29" s="73" t="s">
        <v>24</v>
      </c>
      <c r="AY29" s="73" t="s">
        <v>24</v>
      </c>
      <c r="AZ29" s="73" t="s">
        <v>24</v>
      </c>
      <c r="BA29" s="73" t="s">
        <v>24</v>
      </c>
      <c r="BB29" s="73" t="s">
        <v>24</v>
      </c>
      <c r="BC29" s="73" t="s">
        <v>24</v>
      </c>
      <c r="BD29" s="73" t="s">
        <v>24</v>
      </c>
      <c r="BE29" s="73" t="s">
        <v>24</v>
      </c>
      <c r="BF29" s="73" t="s">
        <v>24</v>
      </c>
      <c r="BG29" s="73" t="s">
        <v>24</v>
      </c>
      <c r="BH29" s="73" t="s">
        <v>24</v>
      </c>
      <c r="BI29" s="73" t="s">
        <v>24</v>
      </c>
      <c r="BJ29" s="73" t="s">
        <v>24</v>
      </c>
      <c r="BK29" s="73" t="s">
        <v>24</v>
      </c>
      <c r="BL29" s="73" t="s">
        <v>24</v>
      </c>
      <c r="BM29" s="73" t="s">
        <v>24</v>
      </c>
      <c r="BN29" s="73" t="s">
        <v>24</v>
      </c>
      <c r="BP29" s="83">
        <v>1922</v>
      </c>
    </row>
    <row r="30" spans="2:68">
      <c r="B30" s="83">
        <v>1923</v>
      </c>
      <c r="C30" s="73" t="s">
        <v>24</v>
      </c>
      <c r="D30" s="73" t="s">
        <v>24</v>
      </c>
      <c r="E30" s="73" t="s">
        <v>24</v>
      </c>
      <c r="F30" s="73" t="s">
        <v>24</v>
      </c>
      <c r="G30" s="73" t="s">
        <v>24</v>
      </c>
      <c r="H30" s="73" t="s">
        <v>24</v>
      </c>
      <c r="I30" s="73" t="s">
        <v>24</v>
      </c>
      <c r="J30" s="73" t="s">
        <v>24</v>
      </c>
      <c r="K30" s="73" t="s">
        <v>24</v>
      </c>
      <c r="L30" s="73" t="s">
        <v>24</v>
      </c>
      <c r="M30" s="73" t="s">
        <v>24</v>
      </c>
      <c r="N30" s="73" t="s">
        <v>24</v>
      </c>
      <c r="O30" s="73" t="s">
        <v>24</v>
      </c>
      <c r="P30" s="73" t="s">
        <v>24</v>
      </c>
      <c r="Q30" s="73" t="s">
        <v>24</v>
      </c>
      <c r="R30" s="73" t="s">
        <v>24</v>
      </c>
      <c r="S30" s="73" t="s">
        <v>24</v>
      </c>
      <c r="T30" s="73" t="s">
        <v>24</v>
      </c>
      <c r="U30" s="73" t="s">
        <v>24</v>
      </c>
      <c r="V30" s="73" t="s">
        <v>24</v>
      </c>
      <c r="X30" s="83">
        <v>1923</v>
      </c>
      <c r="Y30" s="73" t="s">
        <v>24</v>
      </c>
      <c r="Z30" s="73" t="s">
        <v>24</v>
      </c>
      <c r="AA30" s="73" t="s">
        <v>24</v>
      </c>
      <c r="AB30" s="73" t="s">
        <v>24</v>
      </c>
      <c r="AC30" s="73" t="s">
        <v>24</v>
      </c>
      <c r="AD30" s="73" t="s">
        <v>24</v>
      </c>
      <c r="AE30" s="73" t="s">
        <v>24</v>
      </c>
      <c r="AF30" s="73" t="s">
        <v>24</v>
      </c>
      <c r="AG30" s="73" t="s">
        <v>24</v>
      </c>
      <c r="AH30" s="73" t="s">
        <v>24</v>
      </c>
      <c r="AI30" s="73" t="s">
        <v>24</v>
      </c>
      <c r="AJ30" s="73" t="s">
        <v>24</v>
      </c>
      <c r="AK30" s="73" t="s">
        <v>24</v>
      </c>
      <c r="AL30" s="73" t="s">
        <v>24</v>
      </c>
      <c r="AM30" s="73" t="s">
        <v>24</v>
      </c>
      <c r="AN30" s="73" t="s">
        <v>24</v>
      </c>
      <c r="AO30" s="73" t="s">
        <v>24</v>
      </c>
      <c r="AP30" s="73" t="s">
        <v>24</v>
      </c>
      <c r="AQ30" s="73" t="s">
        <v>24</v>
      </c>
      <c r="AR30" s="73" t="s">
        <v>24</v>
      </c>
      <c r="AT30" s="83">
        <v>1923</v>
      </c>
      <c r="AU30" s="73" t="s">
        <v>24</v>
      </c>
      <c r="AV30" s="73" t="s">
        <v>24</v>
      </c>
      <c r="AW30" s="73" t="s">
        <v>24</v>
      </c>
      <c r="AX30" s="73" t="s">
        <v>24</v>
      </c>
      <c r="AY30" s="73" t="s">
        <v>24</v>
      </c>
      <c r="AZ30" s="73" t="s">
        <v>24</v>
      </c>
      <c r="BA30" s="73" t="s">
        <v>24</v>
      </c>
      <c r="BB30" s="73" t="s">
        <v>24</v>
      </c>
      <c r="BC30" s="73" t="s">
        <v>24</v>
      </c>
      <c r="BD30" s="73" t="s">
        <v>24</v>
      </c>
      <c r="BE30" s="73" t="s">
        <v>24</v>
      </c>
      <c r="BF30" s="73" t="s">
        <v>24</v>
      </c>
      <c r="BG30" s="73" t="s">
        <v>24</v>
      </c>
      <c r="BH30" s="73" t="s">
        <v>24</v>
      </c>
      <c r="BI30" s="73" t="s">
        <v>24</v>
      </c>
      <c r="BJ30" s="73" t="s">
        <v>24</v>
      </c>
      <c r="BK30" s="73" t="s">
        <v>24</v>
      </c>
      <c r="BL30" s="73" t="s">
        <v>24</v>
      </c>
      <c r="BM30" s="73" t="s">
        <v>24</v>
      </c>
      <c r="BN30" s="73" t="s">
        <v>24</v>
      </c>
      <c r="BP30" s="83">
        <v>1923</v>
      </c>
    </row>
    <row r="31" spans="2:68">
      <c r="B31" s="83">
        <v>1924</v>
      </c>
      <c r="C31" s="73" t="s">
        <v>24</v>
      </c>
      <c r="D31" s="73" t="s">
        <v>24</v>
      </c>
      <c r="E31" s="73" t="s">
        <v>24</v>
      </c>
      <c r="F31" s="73" t="s">
        <v>24</v>
      </c>
      <c r="G31" s="73" t="s">
        <v>24</v>
      </c>
      <c r="H31" s="73" t="s">
        <v>24</v>
      </c>
      <c r="I31" s="73" t="s">
        <v>24</v>
      </c>
      <c r="J31" s="73" t="s">
        <v>24</v>
      </c>
      <c r="K31" s="73" t="s">
        <v>24</v>
      </c>
      <c r="L31" s="73" t="s">
        <v>24</v>
      </c>
      <c r="M31" s="73" t="s">
        <v>24</v>
      </c>
      <c r="N31" s="73" t="s">
        <v>24</v>
      </c>
      <c r="O31" s="73" t="s">
        <v>24</v>
      </c>
      <c r="P31" s="73" t="s">
        <v>24</v>
      </c>
      <c r="Q31" s="73" t="s">
        <v>24</v>
      </c>
      <c r="R31" s="73" t="s">
        <v>24</v>
      </c>
      <c r="S31" s="73" t="s">
        <v>24</v>
      </c>
      <c r="T31" s="73" t="s">
        <v>24</v>
      </c>
      <c r="U31" s="73" t="s">
        <v>24</v>
      </c>
      <c r="V31" s="73" t="s">
        <v>24</v>
      </c>
      <c r="X31" s="83">
        <v>1924</v>
      </c>
      <c r="Y31" s="73" t="s">
        <v>24</v>
      </c>
      <c r="Z31" s="73" t="s">
        <v>24</v>
      </c>
      <c r="AA31" s="73" t="s">
        <v>24</v>
      </c>
      <c r="AB31" s="73" t="s">
        <v>24</v>
      </c>
      <c r="AC31" s="73" t="s">
        <v>24</v>
      </c>
      <c r="AD31" s="73" t="s">
        <v>24</v>
      </c>
      <c r="AE31" s="73" t="s">
        <v>24</v>
      </c>
      <c r="AF31" s="73" t="s">
        <v>24</v>
      </c>
      <c r="AG31" s="73" t="s">
        <v>24</v>
      </c>
      <c r="AH31" s="73" t="s">
        <v>24</v>
      </c>
      <c r="AI31" s="73" t="s">
        <v>24</v>
      </c>
      <c r="AJ31" s="73" t="s">
        <v>24</v>
      </c>
      <c r="AK31" s="73" t="s">
        <v>24</v>
      </c>
      <c r="AL31" s="73" t="s">
        <v>24</v>
      </c>
      <c r="AM31" s="73" t="s">
        <v>24</v>
      </c>
      <c r="AN31" s="73" t="s">
        <v>24</v>
      </c>
      <c r="AO31" s="73" t="s">
        <v>24</v>
      </c>
      <c r="AP31" s="73" t="s">
        <v>24</v>
      </c>
      <c r="AQ31" s="73" t="s">
        <v>24</v>
      </c>
      <c r="AR31" s="73" t="s">
        <v>24</v>
      </c>
      <c r="AT31" s="83">
        <v>1924</v>
      </c>
      <c r="AU31" s="73" t="s">
        <v>24</v>
      </c>
      <c r="AV31" s="73" t="s">
        <v>24</v>
      </c>
      <c r="AW31" s="73" t="s">
        <v>24</v>
      </c>
      <c r="AX31" s="73" t="s">
        <v>24</v>
      </c>
      <c r="AY31" s="73" t="s">
        <v>24</v>
      </c>
      <c r="AZ31" s="73" t="s">
        <v>24</v>
      </c>
      <c r="BA31" s="73" t="s">
        <v>24</v>
      </c>
      <c r="BB31" s="73" t="s">
        <v>24</v>
      </c>
      <c r="BC31" s="73" t="s">
        <v>24</v>
      </c>
      <c r="BD31" s="73" t="s">
        <v>24</v>
      </c>
      <c r="BE31" s="73" t="s">
        <v>24</v>
      </c>
      <c r="BF31" s="73" t="s">
        <v>24</v>
      </c>
      <c r="BG31" s="73" t="s">
        <v>24</v>
      </c>
      <c r="BH31" s="73" t="s">
        <v>24</v>
      </c>
      <c r="BI31" s="73" t="s">
        <v>24</v>
      </c>
      <c r="BJ31" s="73" t="s">
        <v>24</v>
      </c>
      <c r="BK31" s="73" t="s">
        <v>24</v>
      </c>
      <c r="BL31" s="73" t="s">
        <v>24</v>
      </c>
      <c r="BM31" s="73" t="s">
        <v>24</v>
      </c>
      <c r="BN31" s="73" t="s">
        <v>24</v>
      </c>
      <c r="BP31" s="83">
        <v>1924</v>
      </c>
    </row>
    <row r="32" spans="2:68">
      <c r="B32" s="83">
        <v>1925</v>
      </c>
      <c r="C32" s="73" t="s">
        <v>24</v>
      </c>
      <c r="D32" s="73" t="s">
        <v>24</v>
      </c>
      <c r="E32" s="73" t="s">
        <v>24</v>
      </c>
      <c r="F32" s="73" t="s">
        <v>24</v>
      </c>
      <c r="G32" s="73" t="s">
        <v>24</v>
      </c>
      <c r="H32" s="73" t="s">
        <v>24</v>
      </c>
      <c r="I32" s="73" t="s">
        <v>24</v>
      </c>
      <c r="J32" s="73" t="s">
        <v>24</v>
      </c>
      <c r="K32" s="73" t="s">
        <v>24</v>
      </c>
      <c r="L32" s="73" t="s">
        <v>24</v>
      </c>
      <c r="M32" s="73" t="s">
        <v>24</v>
      </c>
      <c r="N32" s="73" t="s">
        <v>24</v>
      </c>
      <c r="O32" s="73" t="s">
        <v>24</v>
      </c>
      <c r="P32" s="73" t="s">
        <v>24</v>
      </c>
      <c r="Q32" s="73" t="s">
        <v>24</v>
      </c>
      <c r="R32" s="73" t="s">
        <v>24</v>
      </c>
      <c r="S32" s="73" t="s">
        <v>24</v>
      </c>
      <c r="T32" s="73" t="s">
        <v>24</v>
      </c>
      <c r="U32" s="73" t="s">
        <v>24</v>
      </c>
      <c r="V32" s="73" t="s">
        <v>24</v>
      </c>
      <c r="X32" s="83">
        <v>1925</v>
      </c>
      <c r="Y32" s="73" t="s">
        <v>24</v>
      </c>
      <c r="Z32" s="73" t="s">
        <v>24</v>
      </c>
      <c r="AA32" s="73" t="s">
        <v>24</v>
      </c>
      <c r="AB32" s="73" t="s">
        <v>24</v>
      </c>
      <c r="AC32" s="73" t="s">
        <v>24</v>
      </c>
      <c r="AD32" s="73" t="s">
        <v>24</v>
      </c>
      <c r="AE32" s="73" t="s">
        <v>24</v>
      </c>
      <c r="AF32" s="73" t="s">
        <v>24</v>
      </c>
      <c r="AG32" s="73" t="s">
        <v>24</v>
      </c>
      <c r="AH32" s="73" t="s">
        <v>24</v>
      </c>
      <c r="AI32" s="73" t="s">
        <v>24</v>
      </c>
      <c r="AJ32" s="73" t="s">
        <v>24</v>
      </c>
      <c r="AK32" s="73" t="s">
        <v>24</v>
      </c>
      <c r="AL32" s="73" t="s">
        <v>24</v>
      </c>
      <c r="AM32" s="73" t="s">
        <v>24</v>
      </c>
      <c r="AN32" s="73" t="s">
        <v>24</v>
      </c>
      <c r="AO32" s="73" t="s">
        <v>24</v>
      </c>
      <c r="AP32" s="73" t="s">
        <v>24</v>
      </c>
      <c r="AQ32" s="73" t="s">
        <v>24</v>
      </c>
      <c r="AR32" s="73" t="s">
        <v>24</v>
      </c>
      <c r="AT32" s="83">
        <v>1925</v>
      </c>
      <c r="AU32" s="73" t="s">
        <v>24</v>
      </c>
      <c r="AV32" s="73" t="s">
        <v>24</v>
      </c>
      <c r="AW32" s="73" t="s">
        <v>24</v>
      </c>
      <c r="AX32" s="73" t="s">
        <v>24</v>
      </c>
      <c r="AY32" s="73" t="s">
        <v>24</v>
      </c>
      <c r="AZ32" s="73" t="s">
        <v>24</v>
      </c>
      <c r="BA32" s="73" t="s">
        <v>24</v>
      </c>
      <c r="BB32" s="73" t="s">
        <v>24</v>
      </c>
      <c r="BC32" s="73" t="s">
        <v>24</v>
      </c>
      <c r="BD32" s="73" t="s">
        <v>24</v>
      </c>
      <c r="BE32" s="73" t="s">
        <v>24</v>
      </c>
      <c r="BF32" s="73" t="s">
        <v>24</v>
      </c>
      <c r="BG32" s="73" t="s">
        <v>24</v>
      </c>
      <c r="BH32" s="73" t="s">
        <v>24</v>
      </c>
      <c r="BI32" s="73" t="s">
        <v>24</v>
      </c>
      <c r="BJ32" s="73" t="s">
        <v>24</v>
      </c>
      <c r="BK32" s="73" t="s">
        <v>24</v>
      </c>
      <c r="BL32" s="73" t="s">
        <v>24</v>
      </c>
      <c r="BM32" s="73" t="s">
        <v>24</v>
      </c>
      <c r="BN32" s="73" t="s">
        <v>24</v>
      </c>
      <c r="BP32" s="83">
        <v>1925</v>
      </c>
    </row>
    <row r="33" spans="2:68">
      <c r="B33" s="83">
        <v>1926</v>
      </c>
      <c r="C33" s="73" t="s">
        <v>24</v>
      </c>
      <c r="D33" s="73" t="s">
        <v>24</v>
      </c>
      <c r="E33" s="73" t="s">
        <v>24</v>
      </c>
      <c r="F33" s="73" t="s">
        <v>24</v>
      </c>
      <c r="G33" s="73" t="s">
        <v>24</v>
      </c>
      <c r="H33" s="73" t="s">
        <v>24</v>
      </c>
      <c r="I33" s="73" t="s">
        <v>24</v>
      </c>
      <c r="J33" s="73" t="s">
        <v>24</v>
      </c>
      <c r="K33" s="73" t="s">
        <v>24</v>
      </c>
      <c r="L33" s="73" t="s">
        <v>24</v>
      </c>
      <c r="M33" s="73" t="s">
        <v>24</v>
      </c>
      <c r="N33" s="73" t="s">
        <v>24</v>
      </c>
      <c r="O33" s="73" t="s">
        <v>24</v>
      </c>
      <c r="P33" s="73" t="s">
        <v>24</v>
      </c>
      <c r="Q33" s="73" t="s">
        <v>24</v>
      </c>
      <c r="R33" s="73" t="s">
        <v>24</v>
      </c>
      <c r="S33" s="73" t="s">
        <v>24</v>
      </c>
      <c r="T33" s="73" t="s">
        <v>24</v>
      </c>
      <c r="U33" s="73" t="s">
        <v>24</v>
      </c>
      <c r="V33" s="73" t="s">
        <v>24</v>
      </c>
      <c r="X33" s="83">
        <v>1926</v>
      </c>
      <c r="Y33" s="73" t="s">
        <v>24</v>
      </c>
      <c r="Z33" s="73" t="s">
        <v>24</v>
      </c>
      <c r="AA33" s="73" t="s">
        <v>24</v>
      </c>
      <c r="AB33" s="73" t="s">
        <v>24</v>
      </c>
      <c r="AC33" s="73" t="s">
        <v>24</v>
      </c>
      <c r="AD33" s="73" t="s">
        <v>24</v>
      </c>
      <c r="AE33" s="73" t="s">
        <v>24</v>
      </c>
      <c r="AF33" s="73" t="s">
        <v>24</v>
      </c>
      <c r="AG33" s="73" t="s">
        <v>24</v>
      </c>
      <c r="AH33" s="73" t="s">
        <v>24</v>
      </c>
      <c r="AI33" s="73" t="s">
        <v>24</v>
      </c>
      <c r="AJ33" s="73" t="s">
        <v>24</v>
      </c>
      <c r="AK33" s="73" t="s">
        <v>24</v>
      </c>
      <c r="AL33" s="73" t="s">
        <v>24</v>
      </c>
      <c r="AM33" s="73" t="s">
        <v>24</v>
      </c>
      <c r="AN33" s="73" t="s">
        <v>24</v>
      </c>
      <c r="AO33" s="73" t="s">
        <v>24</v>
      </c>
      <c r="AP33" s="73" t="s">
        <v>24</v>
      </c>
      <c r="AQ33" s="73" t="s">
        <v>24</v>
      </c>
      <c r="AR33" s="73" t="s">
        <v>24</v>
      </c>
      <c r="AT33" s="83">
        <v>1926</v>
      </c>
      <c r="AU33" s="73" t="s">
        <v>24</v>
      </c>
      <c r="AV33" s="73" t="s">
        <v>24</v>
      </c>
      <c r="AW33" s="73" t="s">
        <v>24</v>
      </c>
      <c r="AX33" s="73" t="s">
        <v>24</v>
      </c>
      <c r="AY33" s="73" t="s">
        <v>24</v>
      </c>
      <c r="AZ33" s="73" t="s">
        <v>24</v>
      </c>
      <c r="BA33" s="73" t="s">
        <v>24</v>
      </c>
      <c r="BB33" s="73" t="s">
        <v>24</v>
      </c>
      <c r="BC33" s="73" t="s">
        <v>24</v>
      </c>
      <c r="BD33" s="73" t="s">
        <v>24</v>
      </c>
      <c r="BE33" s="73" t="s">
        <v>24</v>
      </c>
      <c r="BF33" s="73" t="s">
        <v>24</v>
      </c>
      <c r="BG33" s="73" t="s">
        <v>24</v>
      </c>
      <c r="BH33" s="73" t="s">
        <v>24</v>
      </c>
      <c r="BI33" s="73" t="s">
        <v>24</v>
      </c>
      <c r="BJ33" s="73" t="s">
        <v>24</v>
      </c>
      <c r="BK33" s="73" t="s">
        <v>24</v>
      </c>
      <c r="BL33" s="73" t="s">
        <v>24</v>
      </c>
      <c r="BM33" s="73" t="s">
        <v>24</v>
      </c>
      <c r="BN33" s="73" t="s">
        <v>24</v>
      </c>
      <c r="BP33" s="83">
        <v>1926</v>
      </c>
    </row>
    <row r="34" spans="2:68">
      <c r="B34" s="83">
        <v>1927</v>
      </c>
      <c r="C34" s="73" t="s">
        <v>24</v>
      </c>
      <c r="D34" s="73" t="s">
        <v>24</v>
      </c>
      <c r="E34" s="73" t="s">
        <v>24</v>
      </c>
      <c r="F34" s="73" t="s">
        <v>24</v>
      </c>
      <c r="G34" s="73" t="s">
        <v>24</v>
      </c>
      <c r="H34" s="73" t="s">
        <v>24</v>
      </c>
      <c r="I34" s="73" t="s">
        <v>24</v>
      </c>
      <c r="J34" s="73" t="s">
        <v>24</v>
      </c>
      <c r="K34" s="73" t="s">
        <v>24</v>
      </c>
      <c r="L34" s="73" t="s">
        <v>24</v>
      </c>
      <c r="M34" s="73" t="s">
        <v>24</v>
      </c>
      <c r="N34" s="73" t="s">
        <v>24</v>
      </c>
      <c r="O34" s="73" t="s">
        <v>24</v>
      </c>
      <c r="P34" s="73" t="s">
        <v>24</v>
      </c>
      <c r="Q34" s="73" t="s">
        <v>24</v>
      </c>
      <c r="R34" s="73" t="s">
        <v>24</v>
      </c>
      <c r="S34" s="73" t="s">
        <v>24</v>
      </c>
      <c r="T34" s="73" t="s">
        <v>24</v>
      </c>
      <c r="U34" s="73" t="s">
        <v>24</v>
      </c>
      <c r="V34" s="73" t="s">
        <v>24</v>
      </c>
      <c r="X34" s="83">
        <v>1927</v>
      </c>
      <c r="Y34" s="73" t="s">
        <v>24</v>
      </c>
      <c r="Z34" s="73" t="s">
        <v>24</v>
      </c>
      <c r="AA34" s="73" t="s">
        <v>24</v>
      </c>
      <c r="AB34" s="73" t="s">
        <v>24</v>
      </c>
      <c r="AC34" s="73" t="s">
        <v>24</v>
      </c>
      <c r="AD34" s="73" t="s">
        <v>24</v>
      </c>
      <c r="AE34" s="73" t="s">
        <v>24</v>
      </c>
      <c r="AF34" s="73" t="s">
        <v>24</v>
      </c>
      <c r="AG34" s="73" t="s">
        <v>24</v>
      </c>
      <c r="AH34" s="73" t="s">
        <v>24</v>
      </c>
      <c r="AI34" s="73" t="s">
        <v>24</v>
      </c>
      <c r="AJ34" s="73" t="s">
        <v>24</v>
      </c>
      <c r="AK34" s="73" t="s">
        <v>24</v>
      </c>
      <c r="AL34" s="73" t="s">
        <v>24</v>
      </c>
      <c r="AM34" s="73" t="s">
        <v>24</v>
      </c>
      <c r="AN34" s="73" t="s">
        <v>24</v>
      </c>
      <c r="AO34" s="73" t="s">
        <v>24</v>
      </c>
      <c r="AP34" s="73" t="s">
        <v>24</v>
      </c>
      <c r="AQ34" s="73" t="s">
        <v>24</v>
      </c>
      <c r="AR34" s="73" t="s">
        <v>24</v>
      </c>
      <c r="AT34" s="83">
        <v>1927</v>
      </c>
      <c r="AU34" s="73" t="s">
        <v>24</v>
      </c>
      <c r="AV34" s="73" t="s">
        <v>24</v>
      </c>
      <c r="AW34" s="73" t="s">
        <v>24</v>
      </c>
      <c r="AX34" s="73" t="s">
        <v>24</v>
      </c>
      <c r="AY34" s="73" t="s">
        <v>24</v>
      </c>
      <c r="AZ34" s="73" t="s">
        <v>24</v>
      </c>
      <c r="BA34" s="73" t="s">
        <v>24</v>
      </c>
      <c r="BB34" s="73" t="s">
        <v>24</v>
      </c>
      <c r="BC34" s="73" t="s">
        <v>24</v>
      </c>
      <c r="BD34" s="73" t="s">
        <v>24</v>
      </c>
      <c r="BE34" s="73" t="s">
        <v>24</v>
      </c>
      <c r="BF34" s="73" t="s">
        <v>24</v>
      </c>
      <c r="BG34" s="73" t="s">
        <v>24</v>
      </c>
      <c r="BH34" s="73" t="s">
        <v>24</v>
      </c>
      <c r="BI34" s="73" t="s">
        <v>24</v>
      </c>
      <c r="BJ34" s="73" t="s">
        <v>24</v>
      </c>
      <c r="BK34" s="73" t="s">
        <v>24</v>
      </c>
      <c r="BL34" s="73" t="s">
        <v>24</v>
      </c>
      <c r="BM34" s="73" t="s">
        <v>24</v>
      </c>
      <c r="BN34" s="73" t="s">
        <v>24</v>
      </c>
      <c r="BP34" s="83">
        <v>1927</v>
      </c>
    </row>
    <row r="35" spans="2:68">
      <c r="B35" s="83">
        <v>1928</v>
      </c>
      <c r="C35" s="73" t="s">
        <v>24</v>
      </c>
      <c r="D35" s="73" t="s">
        <v>24</v>
      </c>
      <c r="E35" s="73" t="s">
        <v>24</v>
      </c>
      <c r="F35" s="73" t="s">
        <v>24</v>
      </c>
      <c r="G35" s="73" t="s">
        <v>24</v>
      </c>
      <c r="H35" s="73" t="s">
        <v>24</v>
      </c>
      <c r="I35" s="73" t="s">
        <v>24</v>
      </c>
      <c r="J35" s="73" t="s">
        <v>24</v>
      </c>
      <c r="K35" s="73" t="s">
        <v>24</v>
      </c>
      <c r="L35" s="73" t="s">
        <v>24</v>
      </c>
      <c r="M35" s="73" t="s">
        <v>24</v>
      </c>
      <c r="N35" s="73" t="s">
        <v>24</v>
      </c>
      <c r="O35" s="73" t="s">
        <v>24</v>
      </c>
      <c r="P35" s="73" t="s">
        <v>24</v>
      </c>
      <c r="Q35" s="73" t="s">
        <v>24</v>
      </c>
      <c r="R35" s="73" t="s">
        <v>24</v>
      </c>
      <c r="S35" s="73" t="s">
        <v>24</v>
      </c>
      <c r="T35" s="73" t="s">
        <v>24</v>
      </c>
      <c r="U35" s="73" t="s">
        <v>24</v>
      </c>
      <c r="V35" s="73" t="s">
        <v>24</v>
      </c>
      <c r="X35" s="83">
        <v>1928</v>
      </c>
      <c r="Y35" s="73" t="s">
        <v>24</v>
      </c>
      <c r="Z35" s="73" t="s">
        <v>24</v>
      </c>
      <c r="AA35" s="73" t="s">
        <v>24</v>
      </c>
      <c r="AB35" s="73" t="s">
        <v>24</v>
      </c>
      <c r="AC35" s="73" t="s">
        <v>24</v>
      </c>
      <c r="AD35" s="73" t="s">
        <v>24</v>
      </c>
      <c r="AE35" s="73" t="s">
        <v>24</v>
      </c>
      <c r="AF35" s="73" t="s">
        <v>24</v>
      </c>
      <c r="AG35" s="73" t="s">
        <v>24</v>
      </c>
      <c r="AH35" s="73" t="s">
        <v>24</v>
      </c>
      <c r="AI35" s="73" t="s">
        <v>24</v>
      </c>
      <c r="AJ35" s="73" t="s">
        <v>24</v>
      </c>
      <c r="AK35" s="73" t="s">
        <v>24</v>
      </c>
      <c r="AL35" s="73" t="s">
        <v>24</v>
      </c>
      <c r="AM35" s="73" t="s">
        <v>24</v>
      </c>
      <c r="AN35" s="73" t="s">
        <v>24</v>
      </c>
      <c r="AO35" s="73" t="s">
        <v>24</v>
      </c>
      <c r="AP35" s="73" t="s">
        <v>24</v>
      </c>
      <c r="AQ35" s="73" t="s">
        <v>24</v>
      </c>
      <c r="AR35" s="73" t="s">
        <v>24</v>
      </c>
      <c r="AT35" s="83">
        <v>1928</v>
      </c>
      <c r="AU35" s="73" t="s">
        <v>24</v>
      </c>
      <c r="AV35" s="73" t="s">
        <v>24</v>
      </c>
      <c r="AW35" s="73" t="s">
        <v>24</v>
      </c>
      <c r="AX35" s="73" t="s">
        <v>24</v>
      </c>
      <c r="AY35" s="73" t="s">
        <v>24</v>
      </c>
      <c r="AZ35" s="73" t="s">
        <v>24</v>
      </c>
      <c r="BA35" s="73" t="s">
        <v>24</v>
      </c>
      <c r="BB35" s="73" t="s">
        <v>24</v>
      </c>
      <c r="BC35" s="73" t="s">
        <v>24</v>
      </c>
      <c r="BD35" s="73" t="s">
        <v>24</v>
      </c>
      <c r="BE35" s="73" t="s">
        <v>24</v>
      </c>
      <c r="BF35" s="73" t="s">
        <v>24</v>
      </c>
      <c r="BG35" s="73" t="s">
        <v>24</v>
      </c>
      <c r="BH35" s="73" t="s">
        <v>24</v>
      </c>
      <c r="BI35" s="73" t="s">
        <v>24</v>
      </c>
      <c r="BJ35" s="73" t="s">
        <v>24</v>
      </c>
      <c r="BK35" s="73" t="s">
        <v>24</v>
      </c>
      <c r="BL35" s="73" t="s">
        <v>24</v>
      </c>
      <c r="BM35" s="73" t="s">
        <v>24</v>
      </c>
      <c r="BN35" s="73" t="s">
        <v>24</v>
      </c>
      <c r="BP35" s="83">
        <v>1928</v>
      </c>
    </row>
    <row r="36" spans="2:68">
      <c r="B36" s="83">
        <v>1929</v>
      </c>
      <c r="C36" s="73" t="s">
        <v>24</v>
      </c>
      <c r="D36" s="73" t="s">
        <v>24</v>
      </c>
      <c r="E36" s="73" t="s">
        <v>24</v>
      </c>
      <c r="F36" s="73" t="s">
        <v>24</v>
      </c>
      <c r="G36" s="73" t="s">
        <v>24</v>
      </c>
      <c r="H36" s="73" t="s">
        <v>24</v>
      </c>
      <c r="I36" s="73" t="s">
        <v>24</v>
      </c>
      <c r="J36" s="73" t="s">
        <v>24</v>
      </c>
      <c r="K36" s="73" t="s">
        <v>24</v>
      </c>
      <c r="L36" s="73" t="s">
        <v>24</v>
      </c>
      <c r="M36" s="73" t="s">
        <v>24</v>
      </c>
      <c r="N36" s="73" t="s">
        <v>24</v>
      </c>
      <c r="O36" s="73" t="s">
        <v>24</v>
      </c>
      <c r="P36" s="73" t="s">
        <v>24</v>
      </c>
      <c r="Q36" s="73" t="s">
        <v>24</v>
      </c>
      <c r="R36" s="73" t="s">
        <v>24</v>
      </c>
      <c r="S36" s="73" t="s">
        <v>24</v>
      </c>
      <c r="T36" s="73" t="s">
        <v>24</v>
      </c>
      <c r="U36" s="73" t="s">
        <v>24</v>
      </c>
      <c r="V36" s="73" t="s">
        <v>24</v>
      </c>
      <c r="X36" s="83">
        <v>1929</v>
      </c>
      <c r="Y36" s="73" t="s">
        <v>24</v>
      </c>
      <c r="Z36" s="73" t="s">
        <v>24</v>
      </c>
      <c r="AA36" s="73" t="s">
        <v>24</v>
      </c>
      <c r="AB36" s="73" t="s">
        <v>24</v>
      </c>
      <c r="AC36" s="73" t="s">
        <v>24</v>
      </c>
      <c r="AD36" s="73" t="s">
        <v>24</v>
      </c>
      <c r="AE36" s="73" t="s">
        <v>24</v>
      </c>
      <c r="AF36" s="73" t="s">
        <v>24</v>
      </c>
      <c r="AG36" s="73" t="s">
        <v>24</v>
      </c>
      <c r="AH36" s="73" t="s">
        <v>24</v>
      </c>
      <c r="AI36" s="73" t="s">
        <v>24</v>
      </c>
      <c r="AJ36" s="73" t="s">
        <v>24</v>
      </c>
      <c r="AK36" s="73" t="s">
        <v>24</v>
      </c>
      <c r="AL36" s="73" t="s">
        <v>24</v>
      </c>
      <c r="AM36" s="73" t="s">
        <v>24</v>
      </c>
      <c r="AN36" s="73" t="s">
        <v>24</v>
      </c>
      <c r="AO36" s="73" t="s">
        <v>24</v>
      </c>
      <c r="AP36" s="73" t="s">
        <v>24</v>
      </c>
      <c r="AQ36" s="73" t="s">
        <v>24</v>
      </c>
      <c r="AR36" s="73" t="s">
        <v>24</v>
      </c>
      <c r="AT36" s="83">
        <v>1929</v>
      </c>
      <c r="AU36" s="73" t="s">
        <v>24</v>
      </c>
      <c r="AV36" s="73" t="s">
        <v>24</v>
      </c>
      <c r="AW36" s="73" t="s">
        <v>24</v>
      </c>
      <c r="AX36" s="73" t="s">
        <v>24</v>
      </c>
      <c r="AY36" s="73" t="s">
        <v>24</v>
      </c>
      <c r="AZ36" s="73" t="s">
        <v>24</v>
      </c>
      <c r="BA36" s="73" t="s">
        <v>24</v>
      </c>
      <c r="BB36" s="73" t="s">
        <v>24</v>
      </c>
      <c r="BC36" s="73" t="s">
        <v>24</v>
      </c>
      <c r="BD36" s="73" t="s">
        <v>24</v>
      </c>
      <c r="BE36" s="73" t="s">
        <v>24</v>
      </c>
      <c r="BF36" s="73" t="s">
        <v>24</v>
      </c>
      <c r="BG36" s="73" t="s">
        <v>24</v>
      </c>
      <c r="BH36" s="73" t="s">
        <v>24</v>
      </c>
      <c r="BI36" s="73" t="s">
        <v>24</v>
      </c>
      <c r="BJ36" s="73" t="s">
        <v>24</v>
      </c>
      <c r="BK36" s="73" t="s">
        <v>24</v>
      </c>
      <c r="BL36" s="73" t="s">
        <v>24</v>
      </c>
      <c r="BM36" s="73" t="s">
        <v>24</v>
      </c>
      <c r="BN36" s="73" t="s">
        <v>24</v>
      </c>
      <c r="BP36" s="83">
        <v>1929</v>
      </c>
    </row>
    <row r="37" spans="2:68">
      <c r="B37" s="83">
        <v>1930</v>
      </c>
      <c r="C37" s="73" t="s">
        <v>24</v>
      </c>
      <c r="D37" s="73" t="s">
        <v>24</v>
      </c>
      <c r="E37" s="73" t="s">
        <v>24</v>
      </c>
      <c r="F37" s="73" t="s">
        <v>24</v>
      </c>
      <c r="G37" s="73" t="s">
        <v>24</v>
      </c>
      <c r="H37" s="73" t="s">
        <v>24</v>
      </c>
      <c r="I37" s="73" t="s">
        <v>24</v>
      </c>
      <c r="J37" s="73" t="s">
        <v>24</v>
      </c>
      <c r="K37" s="73" t="s">
        <v>24</v>
      </c>
      <c r="L37" s="73" t="s">
        <v>24</v>
      </c>
      <c r="M37" s="73" t="s">
        <v>24</v>
      </c>
      <c r="N37" s="73" t="s">
        <v>24</v>
      </c>
      <c r="O37" s="73" t="s">
        <v>24</v>
      </c>
      <c r="P37" s="73" t="s">
        <v>24</v>
      </c>
      <c r="Q37" s="73" t="s">
        <v>24</v>
      </c>
      <c r="R37" s="73" t="s">
        <v>24</v>
      </c>
      <c r="S37" s="73" t="s">
        <v>24</v>
      </c>
      <c r="T37" s="73" t="s">
        <v>24</v>
      </c>
      <c r="U37" s="73" t="s">
        <v>24</v>
      </c>
      <c r="V37" s="73" t="s">
        <v>24</v>
      </c>
      <c r="X37" s="83">
        <v>1930</v>
      </c>
      <c r="Y37" s="73" t="s">
        <v>24</v>
      </c>
      <c r="Z37" s="73" t="s">
        <v>24</v>
      </c>
      <c r="AA37" s="73" t="s">
        <v>24</v>
      </c>
      <c r="AB37" s="73" t="s">
        <v>24</v>
      </c>
      <c r="AC37" s="73" t="s">
        <v>24</v>
      </c>
      <c r="AD37" s="73" t="s">
        <v>24</v>
      </c>
      <c r="AE37" s="73" t="s">
        <v>24</v>
      </c>
      <c r="AF37" s="73" t="s">
        <v>24</v>
      </c>
      <c r="AG37" s="73" t="s">
        <v>24</v>
      </c>
      <c r="AH37" s="73" t="s">
        <v>24</v>
      </c>
      <c r="AI37" s="73" t="s">
        <v>24</v>
      </c>
      <c r="AJ37" s="73" t="s">
        <v>24</v>
      </c>
      <c r="AK37" s="73" t="s">
        <v>24</v>
      </c>
      <c r="AL37" s="73" t="s">
        <v>24</v>
      </c>
      <c r="AM37" s="73" t="s">
        <v>24</v>
      </c>
      <c r="AN37" s="73" t="s">
        <v>24</v>
      </c>
      <c r="AO37" s="73" t="s">
        <v>24</v>
      </c>
      <c r="AP37" s="73" t="s">
        <v>24</v>
      </c>
      <c r="AQ37" s="73" t="s">
        <v>24</v>
      </c>
      <c r="AR37" s="73" t="s">
        <v>24</v>
      </c>
      <c r="AT37" s="83">
        <v>1930</v>
      </c>
      <c r="AU37" s="73" t="s">
        <v>24</v>
      </c>
      <c r="AV37" s="73" t="s">
        <v>24</v>
      </c>
      <c r="AW37" s="73" t="s">
        <v>24</v>
      </c>
      <c r="AX37" s="73" t="s">
        <v>24</v>
      </c>
      <c r="AY37" s="73" t="s">
        <v>24</v>
      </c>
      <c r="AZ37" s="73" t="s">
        <v>24</v>
      </c>
      <c r="BA37" s="73" t="s">
        <v>24</v>
      </c>
      <c r="BB37" s="73" t="s">
        <v>24</v>
      </c>
      <c r="BC37" s="73" t="s">
        <v>24</v>
      </c>
      <c r="BD37" s="73" t="s">
        <v>24</v>
      </c>
      <c r="BE37" s="73" t="s">
        <v>24</v>
      </c>
      <c r="BF37" s="73" t="s">
        <v>24</v>
      </c>
      <c r="BG37" s="73" t="s">
        <v>24</v>
      </c>
      <c r="BH37" s="73" t="s">
        <v>24</v>
      </c>
      <c r="BI37" s="73" t="s">
        <v>24</v>
      </c>
      <c r="BJ37" s="73" t="s">
        <v>24</v>
      </c>
      <c r="BK37" s="73" t="s">
        <v>24</v>
      </c>
      <c r="BL37" s="73" t="s">
        <v>24</v>
      </c>
      <c r="BM37" s="73" t="s">
        <v>24</v>
      </c>
      <c r="BN37" s="73" t="s">
        <v>24</v>
      </c>
      <c r="BP37" s="83">
        <v>1930</v>
      </c>
    </row>
    <row r="38" spans="2:68">
      <c r="B38" s="84">
        <v>1931</v>
      </c>
      <c r="C38" s="73" t="s">
        <v>24</v>
      </c>
      <c r="D38" s="73" t="s">
        <v>24</v>
      </c>
      <c r="E38" s="73" t="s">
        <v>24</v>
      </c>
      <c r="F38" s="73" t="s">
        <v>24</v>
      </c>
      <c r="G38" s="73" t="s">
        <v>24</v>
      </c>
      <c r="H38" s="73" t="s">
        <v>24</v>
      </c>
      <c r="I38" s="73" t="s">
        <v>24</v>
      </c>
      <c r="J38" s="73" t="s">
        <v>24</v>
      </c>
      <c r="K38" s="73" t="s">
        <v>24</v>
      </c>
      <c r="L38" s="73" t="s">
        <v>24</v>
      </c>
      <c r="M38" s="73" t="s">
        <v>24</v>
      </c>
      <c r="N38" s="73" t="s">
        <v>24</v>
      </c>
      <c r="O38" s="73" t="s">
        <v>24</v>
      </c>
      <c r="P38" s="73" t="s">
        <v>24</v>
      </c>
      <c r="Q38" s="73" t="s">
        <v>24</v>
      </c>
      <c r="R38" s="73" t="s">
        <v>24</v>
      </c>
      <c r="S38" s="73" t="s">
        <v>24</v>
      </c>
      <c r="T38" s="73" t="s">
        <v>24</v>
      </c>
      <c r="U38" s="73" t="s">
        <v>24</v>
      </c>
      <c r="V38" s="73" t="s">
        <v>24</v>
      </c>
      <c r="X38" s="84">
        <v>1931</v>
      </c>
      <c r="Y38" s="73" t="s">
        <v>24</v>
      </c>
      <c r="Z38" s="73" t="s">
        <v>24</v>
      </c>
      <c r="AA38" s="73" t="s">
        <v>24</v>
      </c>
      <c r="AB38" s="73" t="s">
        <v>24</v>
      </c>
      <c r="AC38" s="73" t="s">
        <v>24</v>
      </c>
      <c r="AD38" s="73" t="s">
        <v>24</v>
      </c>
      <c r="AE38" s="73" t="s">
        <v>24</v>
      </c>
      <c r="AF38" s="73" t="s">
        <v>24</v>
      </c>
      <c r="AG38" s="73" t="s">
        <v>24</v>
      </c>
      <c r="AH38" s="73" t="s">
        <v>24</v>
      </c>
      <c r="AI38" s="73" t="s">
        <v>24</v>
      </c>
      <c r="AJ38" s="73" t="s">
        <v>24</v>
      </c>
      <c r="AK38" s="73" t="s">
        <v>24</v>
      </c>
      <c r="AL38" s="73" t="s">
        <v>24</v>
      </c>
      <c r="AM38" s="73" t="s">
        <v>24</v>
      </c>
      <c r="AN38" s="73" t="s">
        <v>24</v>
      </c>
      <c r="AO38" s="73" t="s">
        <v>24</v>
      </c>
      <c r="AP38" s="73" t="s">
        <v>24</v>
      </c>
      <c r="AQ38" s="73" t="s">
        <v>24</v>
      </c>
      <c r="AR38" s="73" t="s">
        <v>24</v>
      </c>
      <c r="AT38" s="84">
        <v>1931</v>
      </c>
      <c r="AU38" s="73" t="s">
        <v>24</v>
      </c>
      <c r="AV38" s="73" t="s">
        <v>24</v>
      </c>
      <c r="AW38" s="73" t="s">
        <v>24</v>
      </c>
      <c r="AX38" s="73" t="s">
        <v>24</v>
      </c>
      <c r="AY38" s="73" t="s">
        <v>24</v>
      </c>
      <c r="AZ38" s="73" t="s">
        <v>24</v>
      </c>
      <c r="BA38" s="73" t="s">
        <v>24</v>
      </c>
      <c r="BB38" s="73" t="s">
        <v>24</v>
      </c>
      <c r="BC38" s="73" t="s">
        <v>24</v>
      </c>
      <c r="BD38" s="73" t="s">
        <v>24</v>
      </c>
      <c r="BE38" s="73" t="s">
        <v>24</v>
      </c>
      <c r="BF38" s="73" t="s">
        <v>24</v>
      </c>
      <c r="BG38" s="73" t="s">
        <v>24</v>
      </c>
      <c r="BH38" s="73" t="s">
        <v>24</v>
      </c>
      <c r="BI38" s="73" t="s">
        <v>24</v>
      </c>
      <c r="BJ38" s="73" t="s">
        <v>24</v>
      </c>
      <c r="BK38" s="73" t="s">
        <v>24</v>
      </c>
      <c r="BL38" s="73" t="s">
        <v>24</v>
      </c>
      <c r="BM38" s="73" t="s">
        <v>24</v>
      </c>
      <c r="BN38" s="73" t="s">
        <v>24</v>
      </c>
      <c r="BP38" s="84">
        <v>1931</v>
      </c>
    </row>
    <row r="39" spans="2:68">
      <c r="B39" s="84">
        <v>1932</v>
      </c>
      <c r="C39" s="73" t="s">
        <v>24</v>
      </c>
      <c r="D39" s="73" t="s">
        <v>24</v>
      </c>
      <c r="E39" s="73" t="s">
        <v>24</v>
      </c>
      <c r="F39" s="73" t="s">
        <v>24</v>
      </c>
      <c r="G39" s="73" t="s">
        <v>24</v>
      </c>
      <c r="H39" s="73" t="s">
        <v>24</v>
      </c>
      <c r="I39" s="73" t="s">
        <v>24</v>
      </c>
      <c r="J39" s="73" t="s">
        <v>24</v>
      </c>
      <c r="K39" s="73" t="s">
        <v>24</v>
      </c>
      <c r="L39" s="73" t="s">
        <v>24</v>
      </c>
      <c r="M39" s="73" t="s">
        <v>24</v>
      </c>
      <c r="N39" s="73" t="s">
        <v>24</v>
      </c>
      <c r="O39" s="73" t="s">
        <v>24</v>
      </c>
      <c r="P39" s="73" t="s">
        <v>24</v>
      </c>
      <c r="Q39" s="73" t="s">
        <v>24</v>
      </c>
      <c r="R39" s="73" t="s">
        <v>24</v>
      </c>
      <c r="S39" s="73" t="s">
        <v>24</v>
      </c>
      <c r="T39" s="73" t="s">
        <v>24</v>
      </c>
      <c r="U39" s="73" t="s">
        <v>24</v>
      </c>
      <c r="V39" s="73" t="s">
        <v>24</v>
      </c>
      <c r="X39" s="84">
        <v>1932</v>
      </c>
      <c r="Y39" s="73" t="s">
        <v>24</v>
      </c>
      <c r="Z39" s="73" t="s">
        <v>24</v>
      </c>
      <c r="AA39" s="73" t="s">
        <v>24</v>
      </c>
      <c r="AB39" s="73" t="s">
        <v>24</v>
      </c>
      <c r="AC39" s="73" t="s">
        <v>24</v>
      </c>
      <c r="AD39" s="73" t="s">
        <v>24</v>
      </c>
      <c r="AE39" s="73" t="s">
        <v>24</v>
      </c>
      <c r="AF39" s="73" t="s">
        <v>24</v>
      </c>
      <c r="AG39" s="73" t="s">
        <v>24</v>
      </c>
      <c r="AH39" s="73" t="s">
        <v>24</v>
      </c>
      <c r="AI39" s="73" t="s">
        <v>24</v>
      </c>
      <c r="AJ39" s="73" t="s">
        <v>24</v>
      </c>
      <c r="AK39" s="73" t="s">
        <v>24</v>
      </c>
      <c r="AL39" s="73" t="s">
        <v>24</v>
      </c>
      <c r="AM39" s="73" t="s">
        <v>24</v>
      </c>
      <c r="AN39" s="73" t="s">
        <v>24</v>
      </c>
      <c r="AO39" s="73" t="s">
        <v>24</v>
      </c>
      <c r="AP39" s="73" t="s">
        <v>24</v>
      </c>
      <c r="AQ39" s="73" t="s">
        <v>24</v>
      </c>
      <c r="AR39" s="73" t="s">
        <v>24</v>
      </c>
      <c r="AT39" s="84">
        <v>1932</v>
      </c>
      <c r="AU39" s="73" t="s">
        <v>24</v>
      </c>
      <c r="AV39" s="73" t="s">
        <v>24</v>
      </c>
      <c r="AW39" s="73" t="s">
        <v>24</v>
      </c>
      <c r="AX39" s="73" t="s">
        <v>24</v>
      </c>
      <c r="AY39" s="73" t="s">
        <v>24</v>
      </c>
      <c r="AZ39" s="73" t="s">
        <v>24</v>
      </c>
      <c r="BA39" s="73" t="s">
        <v>24</v>
      </c>
      <c r="BB39" s="73" t="s">
        <v>24</v>
      </c>
      <c r="BC39" s="73" t="s">
        <v>24</v>
      </c>
      <c r="BD39" s="73" t="s">
        <v>24</v>
      </c>
      <c r="BE39" s="73" t="s">
        <v>24</v>
      </c>
      <c r="BF39" s="73" t="s">
        <v>24</v>
      </c>
      <c r="BG39" s="73" t="s">
        <v>24</v>
      </c>
      <c r="BH39" s="73" t="s">
        <v>24</v>
      </c>
      <c r="BI39" s="73" t="s">
        <v>24</v>
      </c>
      <c r="BJ39" s="73" t="s">
        <v>24</v>
      </c>
      <c r="BK39" s="73" t="s">
        <v>24</v>
      </c>
      <c r="BL39" s="73" t="s">
        <v>24</v>
      </c>
      <c r="BM39" s="73" t="s">
        <v>24</v>
      </c>
      <c r="BN39" s="73" t="s">
        <v>24</v>
      </c>
      <c r="BP39" s="84">
        <v>1932</v>
      </c>
    </row>
    <row r="40" spans="2:68">
      <c r="B40" s="84">
        <v>1933</v>
      </c>
      <c r="C40" s="73" t="s">
        <v>24</v>
      </c>
      <c r="D40" s="73" t="s">
        <v>24</v>
      </c>
      <c r="E40" s="73" t="s">
        <v>24</v>
      </c>
      <c r="F40" s="73" t="s">
        <v>24</v>
      </c>
      <c r="G40" s="73" t="s">
        <v>24</v>
      </c>
      <c r="H40" s="73" t="s">
        <v>24</v>
      </c>
      <c r="I40" s="73" t="s">
        <v>24</v>
      </c>
      <c r="J40" s="73" t="s">
        <v>24</v>
      </c>
      <c r="K40" s="73" t="s">
        <v>24</v>
      </c>
      <c r="L40" s="73" t="s">
        <v>24</v>
      </c>
      <c r="M40" s="73" t="s">
        <v>24</v>
      </c>
      <c r="N40" s="73" t="s">
        <v>24</v>
      </c>
      <c r="O40" s="73" t="s">
        <v>24</v>
      </c>
      <c r="P40" s="73" t="s">
        <v>24</v>
      </c>
      <c r="Q40" s="73" t="s">
        <v>24</v>
      </c>
      <c r="R40" s="73" t="s">
        <v>24</v>
      </c>
      <c r="S40" s="73" t="s">
        <v>24</v>
      </c>
      <c r="T40" s="73" t="s">
        <v>24</v>
      </c>
      <c r="U40" s="73" t="s">
        <v>24</v>
      </c>
      <c r="V40" s="73" t="s">
        <v>24</v>
      </c>
      <c r="X40" s="84">
        <v>1933</v>
      </c>
      <c r="Y40" s="73" t="s">
        <v>24</v>
      </c>
      <c r="Z40" s="73" t="s">
        <v>24</v>
      </c>
      <c r="AA40" s="73" t="s">
        <v>24</v>
      </c>
      <c r="AB40" s="73" t="s">
        <v>24</v>
      </c>
      <c r="AC40" s="73" t="s">
        <v>24</v>
      </c>
      <c r="AD40" s="73" t="s">
        <v>24</v>
      </c>
      <c r="AE40" s="73" t="s">
        <v>24</v>
      </c>
      <c r="AF40" s="73" t="s">
        <v>24</v>
      </c>
      <c r="AG40" s="73" t="s">
        <v>24</v>
      </c>
      <c r="AH40" s="73" t="s">
        <v>24</v>
      </c>
      <c r="AI40" s="73" t="s">
        <v>24</v>
      </c>
      <c r="AJ40" s="73" t="s">
        <v>24</v>
      </c>
      <c r="AK40" s="73" t="s">
        <v>24</v>
      </c>
      <c r="AL40" s="73" t="s">
        <v>24</v>
      </c>
      <c r="AM40" s="73" t="s">
        <v>24</v>
      </c>
      <c r="AN40" s="73" t="s">
        <v>24</v>
      </c>
      <c r="AO40" s="73" t="s">
        <v>24</v>
      </c>
      <c r="AP40" s="73" t="s">
        <v>24</v>
      </c>
      <c r="AQ40" s="73" t="s">
        <v>24</v>
      </c>
      <c r="AR40" s="73" t="s">
        <v>24</v>
      </c>
      <c r="AT40" s="84">
        <v>1933</v>
      </c>
      <c r="AU40" s="73" t="s">
        <v>24</v>
      </c>
      <c r="AV40" s="73" t="s">
        <v>24</v>
      </c>
      <c r="AW40" s="73" t="s">
        <v>24</v>
      </c>
      <c r="AX40" s="73" t="s">
        <v>24</v>
      </c>
      <c r="AY40" s="73" t="s">
        <v>24</v>
      </c>
      <c r="AZ40" s="73" t="s">
        <v>24</v>
      </c>
      <c r="BA40" s="73" t="s">
        <v>24</v>
      </c>
      <c r="BB40" s="73" t="s">
        <v>24</v>
      </c>
      <c r="BC40" s="73" t="s">
        <v>24</v>
      </c>
      <c r="BD40" s="73" t="s">
        <v>24</v>
      </c>
      <c r="BE40" s="73" t="s">
        <v>24</v>
      </c>
      <c r="BF40" s="73" t="s">
        <v>24</v>
      </c>
      <c r="BG40" s="73" t="s">
        <v>24</v>
      </c>
      <c r="BH40" s="73" t="s">
        <v>24</v>
      </c>
      <c r="BI40" s="73" t="s">
        <v>24</v>
      </c>
      <c r="BJ40" s="73" t="s">
        <v>24</v>
      </c>
      <c r="BK40" s="73" t="s">
        <v>24</v>
      </c>
      <c r="BL40" s="73" t="s">
        <v>24</v>
      </c>
      <c r="BM40" s="73" t="s">
        <v>24</v>
      </c>
      <c r="BN40" s="73" t="s">
        <v>24</v>
      </c>
      <c r="BP40" s="84">
        <v>1933</v>
      </c>
    </row>
    <row r="41" spans="2:68">
      <c r="B41" s="84">
        <v>1934</v>
      </c>
      <c r="C41" s="73" t="s">
        <v>24</v>
      </c>
      <c r="D41" s="73" t="s">
        <v>24</v>
      </c>
      <c r="E41" s="73" t="s">
        <v>24</v>
      </c>
      <c r="F41" s="73" t="s">
        <v>24</v>
      </c>
      <c r="G41" s="73" t="s">
        <v>24</v>
      </c>
      <c r="H41" s="73" t="s">
        <v>24</v>
      </c>
      <c r="I41" s="73" t="s">
        <v>24</v>
      </c>
      <c r="J41" s="73" t="s">
        <v>24</v>
      </c>
      <c r="K41" s="73" t="s">
        <v>24</v>
      </c>
      <c r="L41" s="73" t="s">
        <v>24</v>
      </c>
      <c r="M41" s="73" t="s">
        <v>24</v>
      </c>
      <c r="N41" s="73" t="s">
        <v>24</v>
      </c>
      <c r="O41" s="73" t="s">
        <v>24</v>
      </c>
      <c r="P41" s="73" t="s">
        <v>24</v>
      </c>
      <c r="Q41" s="73" t="s">
        <v>24</v>
      </c>
      <c r="R41" s="73" t="s">
        <v>24</v>
      </c>
      <c r="S41" s="73" t="s">
        <v>24</v>
      </c>
      <c r="T41" s="73" t="s">
        <v>24</v>
      </c>
      <c r="U41" s="73" t="s">
        <v>24</v>
      </c>
      <c r="V41" s="73" t="s">
        <v>24</v>
      </c>
      <c r="X41" s="84">
        <v>1934</v>
      </c>
      <c r="Y41" s="73" t="s">
        <v>24</v>
      </c>
      <c r="Z41" s="73" t="s">
        <v>24</v>
      </c>
      <c r="AA41" s="73" t="s">
        <v>24</v>
      </c>
      <c r="AB41" s="73" t="s">
        <v>24</v>
      </c>
      <c r="AC41" s="73" t="s">
        <v>24</v>
      </c>
      <c r="AD41" s="73" t="s">
        <v>24</v>
      </c>
      <c r="AE41" s="73" t="s">
        <v>24</v>
      </c>
      <c r="AF41" s="73" t="s">
        <v>24</v>
      </c>
      <c r="AG41" s="73" t="s">
        <v>24</v>
      </c>
      <c r="AH41" s="73" t="s">
        <v>24</v>
      </c>
      <c r="AI41" s="73" t="s">
        <v>24</v>
      </c>
      <c r="AJ41" s="73" t="s">
        <v>24</v>
      </c>
      <c r="AK41" s="73" t="s">
        <v>24</v>
      </c>
      <c r="AL41" s="73" t="s">
        <v>24</v>
      </c>
      <c r="AM41" s="73" t="s">
        <v>24</v>
      </c>
      <c r="AN41" s="73" t="s">
        <v>24</v>
      </c>
      <c r="AO41" s="73" t="s">
        <v>24</v>
      </c>
      <c r="AP41" s="73" t="s">
        <v>24</v>
      </c>
      <c r="AQ41" s="73" t="s">
        <v>24</v>
      </c>
      <c r="AR41" s="73" t="s">
        <v>24</v>
      </c>
      <c r="AT41" s="84">
        <v>1934</v>
      </c>
      <c r="AU41" s="73" t="s">
        <v>24</v>
      </c>
      <c r="AV41" s="73" t="s">
        <v>24</v>
      </c>
      <c r="AW41" s="73" t="s">
        <v>24</v>
      </c>
      <c r="AX41" s="73" t="s">
        <v>24</v>
      </c>
      <c r="AY41" s="73" t="s">
        <v>24</v>
      </c>
      <c r="AZ41" s="73" t="s">
        <v>24</v>
      </c>
      <c r="BA41" s="73" t="s">
        <v>24</v>
      </c>
      <c r="BB41" s="73" t="s">
        <v>24</v>
      </c>
      <c r="BC41" s="73" t="s">
        <v>24</v>
      </c>
      <c r="BD41" s="73" t="s">
        <v>24</v>
      </c>
      <c r="BE41" s="73" t="s">
        <v>24</v>
      </c>
      <c r="BF41" s="73" t="s">
        <v>24</v>
      </c>
      <c r="BG41" s="73" t="s">
        <v>24</v>
      </c>
      <c r="BH41" s="73" t="s">
        <v>24</v>
      </c>
      <c r="BI41" s="73" t="s">
        <v>24</v>
      </c>
      <c r="BJ41" s="73" t="s">
        <v>24</v>
      </c>
      <c r="BK41" s="73" t="s">
        <v>24</v>
      </c>
      <c r="BL41" s="73" t="s">
        <v>24</v>
      </c>
      <c r="BM41" s="73" t="s">
        <v>24</v>
      </c>
      <c r="BN41" s="73" t="s">
        <v>24</v>
      </c>
      <c r="BP41" s="84">
        <v>1934</v>
      </c>
    </row>
    <row r="42" spans="2:68">
      <c r="B42" s="84">
        <v>1935</v>
      </c>
      <c r="C42" s="73" t="s">
        <v>24</v>
      </c>
      <c r="D42" s="73" t="s">
        <v>24</v>
      </c>
      <c r="E42" s="73" t="s">
        <v>24</v>
      </c>
      <c r="F42" s="73" t="s">
        <v>24</v>
      </c>
      <c r="G42" s="73" t="s">
        <v>24</v>
      </c>
      <c r="H42" s="73" t="s">
        <v>24</v>
      </c>
      <c r="I42" s="73" t="s">
        <v>24</v>
      </c>
      <c r="J42" s="73" t="s">
        <v>24</v>
      </c>
      <c r="K42" s="73" t="s">
        <v>24</v>
      </c>
      <c r="L42" s="73" t="s">
        <v>24</v>
      </c>
      <c r="M42" s="73" t="s">
        <v>24</v>
      </c>
      <c r="N42" s="73" t="s">
        <v>24</v>
      </c>
      <c r="O42" s="73" t="s">
        <v>24</v>
      </c>
      <c r="P42" s="73" t="s">
        <v>24</v>
      </c>
      <c r="Q42" s="73" t="s">
        <v>24</v>
      </c>
      <c r="R42" s="73" t="s">
        <v>24</v>
      </c>
      <c r="S42" s="73" t="s">
        <v>24</v>
      </c>
      <c r="T42" s="73" t="s">
        <v>24</v>
      </c>
      <c r="U42" s="73" t="s">
        <v>24</v>
      </c>
      <c r="V42" s="73" t="s">
        <v>24</v>
      </c>
      <c r="X42" s="84">
        <v>1935</v>
      </c>
      <c r="Y42" s="73" t="s">
        <v>24</v>
      </c>
      <c r="Z42" s="73" t="s">
        <v>24</v>
      </c>
      <c r="AA42" s="73" t="s">
        <v>24</v>
      </c>
      <c r="AB42" s="73" t="s">
        <v>24</v>
      </c>
      <c r="AC42" s="73" t="s">
        <v>24</v>
      </c>
      <c r="AD42" s="73" t="s">
        <v>24</v>
      </c>
      <c r="AE42" s="73" t="s">
        <v>24</v>
      </c>
      <c r="AF42" s="73" t="s">
        <v>24</v>
      </c>
      <c r="AG42" s="73" t="s">
        <v>24</v>
      </c>
      <c r="AH42" s="73" t="s">
        <v>24</v>
      </c>
      <c r="AI42" s="73" t="s">
        <v>24</v>
      </c>
      <c r="AJ42" s="73" t="s">
        <v>24</v>
      </c>
      <c r="AK42" s="73" t="s">
        <v>24</v>
      </c>
      <c r="AL42" s="73" t="s">
        <v>24</v>
      </c>
      <c r="AM42" s="73" t="s">
        <v>24</v>
      </c>
      <c r="AN42" s="73" t="s">
        <v>24</v>
      </c>
      <c r="AO42" s="73" t="s">
        <v>24</v>
      </c>
      <c r="AP42" s="73" t="s">
        <v>24</v>
      </c>
      <c r="AQ42" s="73" t="s">
        <v>24</v>
      </c>
      <c r="AR42" s="73" t="s">
        <v>24</v>
      </c>
      <c r="AT42" s="84">
        <v>1935</v>
      </c>
      <c r="AU42" s="73" t="s">
        <v>24</v>
      </c>
      <c r="AV42" s="73" t="s">
        <v>24</v>
      </c>
      <c r="AW42" s="73" t="s">
        <v>24</v>
      </c>
      <c r="AX42" s="73" t="s">
        <v>24</v>
      </c>
      <c r="AY42" s="73" t="s">
        <v>24</v>
      </c>
      <c r="AZ42" s="73" t="s">
        <v>24</v>
      </c>
      <c r="BA42" s="73" t="s">
        <v>24</v>
      </c>
      <c r="BB42" s="73" t="s">
        <v>24</v>
      </c>
      <c r="BC42" s="73" t="s">
        <v>24</v>
      </c>
      <c r="BD42" s="73" t="s">
        <v>24</v>
      </c>
      <c r="BE42" s="73" t="s">
        <v>24</v>
      </c>
      <c r="BF42" s="73" t="s">
        <v>24</v>
      </c>
      <c r="BG42" s="73" t="s">
        <v>24</v>
      </c>
      <c r="BH42" s="73" t="s">
        <v>24</v>
      </c>
      <c r="BI42" s="73" t="s">
        <v>24</v>
      </c>
      <c r="BJ42" s="73" t="s">
        <v>24</v>
      </c>
      <c r="BK42" s="73" t="s">
        <v>24</v>
      </c>
      <c r="BL42" s="73" t="s">
        <v>24</v>
      </c>
      <c r="BM42" s="73" t="s">
        <v>24</v>
      </c>
      <c r="BN42" s="73" t="s">
        <v>24</v>
      </c>
      <c r="BP42" s="84">
        <v>1935</v>
      </c>
    </row>
    <row r="43" spans="2:68">
      <c r="B43" s="84">
        <v>1936</v>
      </c>
      <c r="C43" s="73" t="s">
        <v>24</v>
      </c>
      <c r="D43" s="73" t="s">
        <v>24</v>
      </c>
      <c r="E43" s="73" t="s">
        <v>24</v>
      </c>
      <c r="F43" s="73" t="s">
        <v>24</v>
      </c>
      <c r="G43" s="73" t="s">
        <v>24</v>
      </c>
      <c r="H43" s="73" t="s">
        <v>24</v>
      </c>
      <c r="I43" s="73" t="s">
        <v>24</v>
      </c>
      <c r="J43" s="73" t="s">
        <v>24</v>
      </c>
      <c r="K43" s="73" t="s">
        <v>24</v>
      </c>
      <c r="L43" s="73" t="s">
        <v>24</v>
      </c>
      <c r="M43" s="73" t="s">
        <v>24</v>
      </c>
      <c r="N43" s="73" t="s">
        <v>24</v>
      </c>
      <c r="O43" s="73" t="s">
        <v>24</v>
      </c>
      <c r="P43" s="73" t="s">
        <v>24</v>
      </c>
      <c r="Q43" s="73" t="s">
        <v>24</v>
      </c>
      <c r="R43" s="73" t="s">
        <v>24</v>
      </c>
      <c r="S43" s="73" t="s">
        <v>24</v>
      </c>
      <c r="T43" s="73" t="s">
        <v>24</v>
      </c>
      <c r="U43" s="73" t="s">
        <v>24</v>
      </c>
      <c r="V43" s="73" t="s">
        <v>24</v>
      </c>
      <c r="X43" s="84">
        <v>1936</v>
      </c>
      <c r="Y43" s="73" t="s">
        <v>24</v>
      </c>
      <c r="Z43" s="73" t="s">
        <v>24</v>
      </c>
      <c r="AA43" s="73" t="s">
        <v>24</v>
      </c>
      <c r="AB43" s="73" t="s">
        <v>24</v>
      </c>
      <c r="AC43" s="73" t="s">
        <v>24</v>
      </c>
      <c r="AD43" s="73" t="s">
        <v>24</v>
      </c>
      <c r="AE43" s="73" t="s">
        <v>24</v>
      </c>
      <c r="AF43" s="73" t="s">
        <v>24</v>
      </c>
      <c r="AG43" s="73" t="s">
        <v>24</v>
      </c>
      <c r="AH43" s="73" t="s">
        <v>24</v>
      </c>
      <c r="AI43" s="73" t="s">
        <v>24</v>
      </c>
      <c r="AJ43" s="73" t="s">
        <v>24</v>
      </c>
      <c r="AK43" s="73" t="s">
        <v>24</v>
      </c>
      <c r="AL43" s="73" t="s">
        <v>24</v>
      </c>
      <c r="AM43" s="73" t="s">
        <v>24</v>
      </c>
      <c r="AN43" s="73" t="s">
        <v>24</v>
      </c>
      <c r="AO43" s="73" t="s">
        <v>24</v>
      </c>
      <c r="AP43" s="73" t="s">
        <v>24</v>
      </c>
      <c r="AQ43" s="73" t="s">
        <v>24</v>
      </c>
      <c r="AR43" s="73" t="s">
        <v>24</v>
      </c>
      <c r="AT43" s="84">
        <v>1936</v>
      </c>
      <c r="AU43" s="73" t="s">
        <v>24</v>
      </c>
      <c r="AV43" s="73" t="s">
        <v>24</v>
      </c>
      <c r="AW43" s="73" t="s">
        <v>24</v>
      </c>
      <c r="AX43" s="73" t="s">
        <v>24</v>
      </c>
      <c r="AY43" s="73" t="s">
        <v>24</v>
      </c>
      <c r="AZ43" s="73" t="s">
        <v>24</v>
      </c>
      <c r="BA43" s="73" t="s">
        <v>24</v>
      </c>
      <c r="BB43" s="73" t="s">
        <v>24</v>
      </c>
      <c r="BC43" s="73" t="s">
        <v>24</v>
      </c>
      <c r="BD43" s="73" t="s">
        <v>24</v>
      </c>
      <c r="BE43" s="73" t="s">
        <v>24</v>
      </c>
      <c r="BF43" s="73" t="s">
        <v>24</v>
      </c>
      <c r="BG43" s="73" t="s">
        <v>24</v>
      </c>
      <c r="BH43" s="73" t="s">
        <v>24</v>
      </c>
      <c r="BI43" s="73" t="s">
        <v>24</v>
      </c>
      <c r="BJ43" s="73" t="s">
        <v>24</v>
      </c>
      <c r="BK43" s="73" t="s">
        <v>24</v>
      </c>
      <c r="BL43" s="73" t="s">
        <v>24</v>
      </c>
      <c r="BM43" s="73" t="s">
        <v>24</v>
      </c>
      <c r="BN43" s="73" t="s">
        <v>24</v>
      </c>
      <c r="BP43" s="84">
        <v>1936</v>
      </c>
    </row>
    <row r="44" spans="2:68">
      <c r="B44" s="84">
        <v>1937</v>
      </c>
      <c r="C44" s="73" t="s">
        <v>24</v>
      </c>
      <c r="D44" s="73" t="s">
        <v>24</v>
      </c>
      <c r="E44" s="73" t="s">
        <v>24</v>
      </c>
      <c r="F44" s="73" t="s">
        <v>24</v>
      </c>
      <c r="G44" s="73" t="s">
        <v>24</v>
      </c>
      <c r="H44" s="73" t="s">
        <v>24</v>
      </c>
      <c r="I44" s="73" t="s">
        <v>24</v>
      </c>
      <c r="J44" s="73" t="s">
        <v>24</v>
      </c>
      <c r="K44" s="73" t="s">
        <v>24</v>
      </c>
      <c r="L44" s="73" t="s">
        <v>24</v>
      </c>
      <c r="M44" s="73" t="s">
        <v>24</v>
      </c>
      <c r="N44" s="73" t="s">
        <v>24</v>
      </c>
      <c r="O44" s="73" t="s">
        <v>24</v>
      </c>
      <c r="P44" s="73" t="s">
        <v>24</v>
      </c>
      <c r="Q44" s="73" t="s">
        <v>24</v>
      </c>
      <c r="R44" s="73" t="s">
        <v>24</v>
      </c>
      <c r="S44" s="73" t="s">
        <v>24</v>
      </c>
      <c r="T44" s="73" t="s">
        <v>24</v>
      </c>
      <c r="U44" s="73" t="s">
        <v>24</v>
      </c>
      <c r="V44" s="73" t="s">
        <v>24</v>
      </c>
      <c r="X44" s="84">
        <v>1937</v>
      </c>
      <c r="Y44" s="73" t="s">
        <v>24</v>
      </c>
      <c r="Z44" s="73" t="s">
        <v>24</v>
      </c>
      <c r="AA44" s="73" t="s">
        <v>24</v>
      </c>
      <c r="AB44" s="73" t="s">
        <v>24</v>
      </c>
      <c r="AC44" s="73" t="s">
        <v>24</v>
      </c>
      <c r="AD44" s="73" t="s">
        <v>24</v>
      </c>
      <c r="AE44" s="73" t="s">
        <v>24</v>
      </c>
      <c r="AF44" s="73" t="s">
        <v>24</v>
      </c>
      <c r="AG44" s="73" t="s">
        <v>24</v>
      </c>
      <c r="AH44" s="73" t="s">
        <v>24</v>
      </c>
      <c r="AI44" s="73" t="s">
        <v>24</v>
      </c>
      <c r="AJ44" s="73" t="s">
        <v>24</v>
      </c>
      <c r="AK44" s="73" t="s">
        <v>24</v>
      </c>
      <c r="AL44" s="73" t="s">
        <v>24</v>
      </c>
      <c r="AM44" s="73" t="s">
        <v>24</v>
      </c>
      <c r="AN44" s="73" t="s">
        <v>24</v>
      </c>
      <c r="AO44" s="73" t="s">
        <v>24</v>
      </c>
      <c r="AP44" s="73" t="s">
        <v>24</v>
      </c>
      <c r="AQ44" s="73" t="s">
        <v>24</v>
      </c>
      <c r="AR44" s="73" t="s">
        <v>24</v>
      </c>
      <c r="AT44" s="84">
        <v>1937</v>
      </c>
      <c r="AU44" s="73" t="s">
        <v>24</v>
      </c>
      <c r="AV44" s="73" t="s">
        <v>24</v>
      </c>
      <c r="AW44" s="73" t="s">
        <v>24</v>
      </c>
      <c r="AX44" s="73" t="s">
        <v>24</v>
      </c>
      <c r="AY44" s="73" t="s">
        <v>24</v>
      </c>
      <c r="AZ44" s="73" t="s">
        <v>24</v>
      </c>
      <c r="BA44" s="73" t="s">
        <v>24</v>
      </c>
      <c r="BB44" s="73" t="s">
        <v>24</v>
      </c>
      <c r="BC44" s="73" t="s">
        <v>24</v>
      </c>
      <c r="BD44" s="73" t="s">
        <v>24</v>
      </c>
      <c r="BE44" s="73" t="s">
        <v>24</v>
      </c>
      <c r="BF44" s="73" t="s">
        <v>24</v>
      </c>
      <c r="BG44" s="73" t="s">
        <v>24</v>
      </c>
      <c r="BH44" s="73" t="s">
        <v>24</v>
      </c>
      <c r="BI44" s="73" t="s">
        <v>24</v>
      </c>
      <c r="BJ44" s="73" t="s">
        <v>24</v>
      </c>
      <c r="BK44" s="73" t="s">
        <v>24</v>
      </c>
      <c r="BL44" s="73" t="s">
        <v>24</v>
      </c>
      <c r="BM44" s="73" t="s">
        <v>24</v>
      </c>
      <c r="BN44" s="73" t="s">
        <v>24</v>
      </c>
      <c r="BP44" s="84">
        <v>1937</v>
      </c>
    </row>
    <row r="45" spans="2:68">
      <c r="B45" s="84">
        <v>1938</v>
      </c>
      <c r="C45" s="73" t="s">
        <v>24</v>
      </c>
      <c r="D45" s="73" t="s">
        <v>24</v>
      </c>
      <c r="E45" s="73" t="s">
        <v>24</v>
      </c>
      <c r="F45" s="73" t="s">
        <v>24</v>
      </c>
      <c r="G45" s="73" t="s">
        <v>24</v>
      </c>
      <c r="H45" s="73" t="s">
        <v>24</v>
      </c>
      <c r="I45" s="73" t="s">
        <v>24</v>
      </c>
      <c r="J45" s="73" t="s">
        <v>24</v>
      </c>
      <c r="K45" s="73" t="s">
        <v>24</v>
      </c>
      <c r="L45" s="73" t="s">
        <v>24</v>
      </c>
      <c r="M45" s="73" t="s">
        <v>24</v>
      </c>
      <c r="N45" s="73" t="s">
        <v>24</v>
      </c>
      <c r="O45" s="73" t="s">
        <v>24</v>
      </c>
      <c r="P45" s="73" t="s">
        <v>24</v>
      </c>
      <c r="Q45" s="73" t="s">
        <v>24</v>
      </c>
      <c r="R45" s="73" t="s">
        <v>24</v>
      </c>
      <c r="S45" s="73" t="s">
        <v>24</v>
      </c>
      <c r="T45" s="73" t="s">
        <v>24</v>
      </c>
      <c r="U45" s="73" t="s">
        <v>24</v>
      </c>
      <c r="V45" s="73" t="s">
        <v>24</v>
      </c>
      <c r="X45" s="84">
        <v>1938</v>
      </c>
      <c r="Y45" s="73" t="s">
        <v>24</v>
      </c>
      <c r="Z45" s="73" t="s">
        <v>24</v>
      </c>
      <c r="AA45" s="73" t="s">
        <v>24</v>
      </c>
      <c r="AB45" s="73" t="s">
        <v>24</v>
      </c>
      <c r="AC45" s="73" t="s">
        <v>24</v>
      </c>
      <c r="AD45" s="73" t="s">
        <v>24</v>
      </c>
      <c r="AE45" s="73" t="s">
        <v>24</v>
      </c>
      <c r="AF45" s="73" t="s">
        <v>24</v>
      </c>
      <c r="AG45" s="73" t="s">
        <v>24</v>
      </c>
      <c r="AH45" s="73" t="s">
        <v>24</v>
      </c>
      <c r="AI45" s="73" t="s">
        <v>24</v>
      </c>
      <c r="AJ45" s="73" t="s">
        <v>24</v>
      </c>
      <c r="AK45" s="73" t="s">
        <v>24</v>
      </c>
      <c r="AL45" s="73" t="s">
        <v>24</v>
      </c>
      <c r="AM45" s="73" t="s">
        <v>24</v>
      </c>
      <c r="AN45" s="73" t="s">
        <v>24</v>
      </c>
      <c r="AO45" s="73" t="s">
        <v>24</v>
      </c>
      <c r="AP45" s="73" t="s">
        <v>24</v>
      </c>
      <c r="AQ45" s="73" t="s">
        <v>24</v>
      </c>
      <c r="AR45" s="73" t="s">
        <v>24</v>
      </c>
      <c r="AT45" s="84">
        <v>1938</v>
      </c>
      <c r="AU45" s="73" t="s">
        <v>24</v>
      </c>
      <c r="AV45" s="73" t="s">
        <v>24</v>
      </c>
      <c r="AW45" s="73" t="s">
        <v>24</v>
      </c>
      <c r="AX45" s="73" t="s">
        <v>24</v>
      </c>
      <c r="AY45" s="73" t="s">
        <v>24</v>
      </c>
      <c r="AZ45" s="73" t="s">
        <v>24</v>
      </c>
      <c r="BA45" s="73" t="s">
        <v>24</v>
      </c>
      <c r="BB45" s="73" t="s">
        <v>24</v>
      </c>
      <c r="BC45" s="73" t="s">
        <v>24</v>
      </c>
      <c r="BD45" s="73" t="s">
        <v>24</v>
      </c>
      <c r="BE45" s="73" t="s">
        <v>24</v>
      </c>
      <c r="BF45" s="73" t="s">
        <v>24</v>
      </c>
      <c r="BG45" s="73" t="s">
        <v>24</v>
      </c>
      <c r="BH45" s="73" t="s">
        <v>24</v>
      </c>
      <c r="BI45" s="73" t="s">
        <v>24</v>
      </c>
      <c r="BJ45" s="73" t="s">
        <v>24</v>
      </c>
      <c r="BK45" s="73" t="s">
        <v>24</v>
      </c>
      <c r="BL45" s="73" t="s">
        <v>24</v>
      </c>
      <c r="BM45" s="73" t="s">
        <v>24</v>
      </c>
      <c r="BN45" s="73" t="s">
        <v>24</v>
      </c>
      <c r="BP45" s="84">
        <v>1938</v>
      </c>
    </row>
    <row r="46" spans="2:68">
      <c r="B46" s="84">
        <v>1939</v>
      </c>
      <c r="C46" s="73" t="s">
        <v>24</v>
      </c>
      <c r="D46" s="73" t="s">
        <v>24</v>
      </c>
      <c r="E46" s="73" t="s">
        <v>24</v>
      </c>
      <c r="F46" s="73" t="s">
        <v>24</v>
      </c>
      <c r="G46" s="73" t="s">
        <v>24</v>
      </c>
      <c r="H46" s="73" t="s">
        <v>24</v>
      </c>
      <c r="I46" s="73" t="s">
        <v>24</v>
      </c>
      <c r="J46" s="73" t="s">
        <v>24</v>
      </c>
      <c r="K46" s="73" t="s">
        <v>24</v>
      </c>
      <c r="L46" s="73" t="s">
        <v>24</v>
      </c>
      <c r="M46" s="73" t="s">
        <v>24</v>
      </c>
      <c r="N46" s="73" t="s">
        <v>24</v>
      </c>
      <c r="O46" s="73" t="s">
        <v>24</v>
      </c>
      <c r="P46" s="73" t="s">
        <v>24</v>
      </c>
      <c r="Q46" s="73" t="s">
        <v>24</v>
      </c>
      <c r="R46" s="73" t="s">
        <v>24</v>
      </c>
      <c r="S46" s="73" t="s">
        <v>24</v>
      </c>
      <c r="T46" s="73" t="s">
        <v>24</v>
      </c>
      <c r="U46" s="73" t="s">
        <v>24</v>
      </c>
      <c r="V46" s="73" t="s">
        <v>24</v>
      </c>
      <c r="X46" s="84">
        <v>1939</v>
      </c>
      <c r="Y46" s="73" t="s">
        <v>24</v>
      </c>
      <c r="Z46" s="73" t="s">
        <v>24</v>
      </c>
      <c r="AA46" s="73" t="s">
        <v>24</v>
      </c>
      <c r="AB46" s="73" t="s">
        <v>24</v>
      </c>
      <c r="AC46" s="73" t="s">
        <v>24</v>
      </c>
      <c r="AD46" s="73" t="s">
        <v>24</v>
      </c>
      <c r="AE46" s="73" t="s">
        <v>24</v>
      </c>
      <c r="AF46" s="73" t="s">
        <v>24</v>
      </c>
      <c r="AG46" s="73" t="s">
        <v>24</v>
      </c>
      <c r="AH46" s="73" t="s">
        <v>24</v>
      </c>
      <c r="AI46" s="73" t="s">
        <v>24</v>
      </c>
      <c r="AJ46" s="73" t="s">
        <v>24</v>
      </c>
      <c r="AK46" s="73" t="s">
        <v>24</v>
      </c>
      <c r="AL46" s="73" t="s">
        <v>24</v>
      </c>
      <c r="AM46" s="73" t="s">
        <v>24</v>
      </c>
      <c r="AN46" s="73" t="s">
        <v>24</v>
      </c>
      <c r="AO46" s="73" t="s">
        <v>24</v>
      </c>
      <c r="AP46" s="73" t="s">
        <v>24</v>
      </c>
      <c r="AQ46" s="73" t="s">
        <v>24</v>
      </c>
      <c r="AR46" s="73" t="s">
        <v>24</v>
      </c>
      <c r="AT46" s="84">
        <v>1939</v>
      </c>
      <c r="AU46" s="73" t="s">
        <v>24</v>
      </c>
      <c r="AV46" s="73" t="s">
        <v>24</v>
      </c>
      <c r="AW46" s="73" t="s">
        <v>24</v>
      </c>
      <c r="AX46" s="73" t="s">
        <v>24</v>
      </c>
      <c r="AY46" s="73" t="s">
        <v>24</v>
      </c>
      <c r="AZ46" s="73" t="s">
        <v>24</v>
      </c>
      <c r="BA46" s="73" t="s">
        <v>24</v>
      </c>
      <c r="BB46" s="73" t="s">
        <v>24</v>
      </c>
      <c r="BC46" s="73" t="s">
        <v>24</v>
      </c>
      <c r="BD46" s="73" t="s">
        <v>24</v>
      </c>
      <c r="BE46" s="73" t="s">
        <v>24</v>
      </c>
      <c r="BF46" s="73" t="s">
        <v>24</v>
      </c>
      <c r="BG46" s="73" t="s">
        <v>24</v>
      </c>
      <c r="BH46" s="73" t="s">
        <v>24</v>
      </c>
      <c r="BI46" s="73" t="s">
        <v>24</v>
      </c>
      <c r="BJ46" s="73" t="s">
        <v>24</v>
      </c>
      <c r="BK46" s="73" t="s">
        <v>24</v>
      </c>
      <c r="BL46" s="73" t="s">
        <v>24</v>
      </c>
      <c r="BM46" s="73" t="s">
        <v>24</v>
      </c>
      <c r="BN46" s="73" t="s">
        <v>24</v>
      </c>
      <c r="BP46" s="84">
        <v>1939</v>
      </c>
    </row>
    <row r="47" spans="2:68">
      <c r="B47" s="85">
        <v>1940</v>
      </c>
      <c r="C47" s="73" t="s">
        <v>24</v>
      </c>
      <c r="D47" s="73" t="s">
        <v>24</v>
      </c>
      <c r="E47" s="73" t="s">
        <v>24</v>
      </c>
      <c r="F47" s="73" t="s">
        <v>24</v>
      </c>
      <c r="G47" s="73" t="s">
        <v>24</v>
      </c>
      <c r="H47" s="73" t="s">
        <v>24</v>
      </c>
      <c r="I47" s="73" t="s">
        <v>24</v>
      </c>
      <c r="J47" s="73" t="s">
        <v>24</v>
      </c>
      <c r="K47" s="73" t="s">
        <v>24</v>
      </c>
      <c r="L47" s="73" t="s">
        <v>24</v>
      </c>
      <c r="M47" s="73" t="s">
        <v>24</v>
      </c>
      <c r="N47" s="73" t="s">
        <v>24</v>
      </c>
      <c r="O47" s="73" t="s">
        <v>24</v>
      </c>
      <c r="P47" s="73" t="s">
        <v>24</v>
      </c>
      <c r="Q47" s="73" t="s">
        <v>24</v>
      </c>
      <c r="R47" s="73" t="s">
        <v>24</v>
      </c>
      <c r="S47" s="73" t="s">
        <v>24</v>
      </c>
      <c r="T47" s="73" t="s">
        <v>24</v>
      </c>
      <c r="U47" s="73" t="s">
        <v>24</v>
      </c>
      <c r="V47" s="73" t="s">
        <v>24</v>
      </c>
      <c r="X47" s="85">
        <v>1940</v>
      </c>
      <c r="Y47" s="73" t="s">
        <v>24</v>
      </c>
      <c r="Z47" s="73" t="s">
        <v>24</v>
      </c>
      <c r="AA47" s="73" t="s">
        <v>24</v>
      </c>
      <c r="AB47" s="73" t="s">
        <v>24</v>
      </c>
      <c r="AC47" s="73" t="s">
        <v>24</v>
      </c>
      <c r="AD47" s="73" t="s">
        <v>24</v>
      </c>
      <c r="AE47" s="73" t="s">
        <v>24</v>
      </c>
      <c r="AF47" s="73" t="s">
        <v>24</v>
      </c>
      <c r="AG47" s="73" t="s">
        <v>24</v>
      </c>
      <c r="AH47" s="73" t="s">
        <v>24</v>
      </c>
      <c r="AI47" s="73" t="s">
        <v>24</v>
      </c>
      <c r="AJ47" s="73" t="s">
        <v>24</v>
      </c>
      <c r="AK47" s="73" t="s">
        <v>24</v>
      </c>
      <c r="AL47" s="73" t="s">
        <v>24</v>
      </c>
      <c r="AM47" s="73" t="s">
        <v>24</v>
      </c>
      <c r="AN47" s="73" t="s">
        <v>24</v>
      </c>
      <c r="AO47" s="73" t="s">
        <v>24</v>
      </c>
      <c r="AP47" s="73" t="s">
        <v>24</v>
      </c>
      <c r="AQ47" s="73" t="s">
        <v>24</v>
      </c>
      <c r="AR47" s="73" t="s">
        <v>24</v>
      </c>
      <c r="AT47" s="85">
        <v>1940</v>
      </c>
      <c r="AU47" s="73" t="s">
        <v>24</v>
      </c>
      <c r="AV47" s="73" t="s">
        <v>24</v>
      </c>
      <c r="AW47" s="73" t="s">
        <v>24</v>
      </c>
      <c r="AX47" s="73" t="s">
        <v>24</v>
      </c>
      <c r="AY47" s="73" t="s">
        <v>24</v>
      </c>
      <c r="AZ47" s="73" t="s">
        <v>24</v>
      </c>
      <c r="BA47" s="73" t="s">
        <v>24</v>
      </c>
      <c r="BB47" s="73" t="s">
        <v>24</v>
      </c>
      <c r="BC47" s="73" t="s">
        <v>24</v>
      </c>
      <c r="BD47" s="73" t="s">
        <v>24</v>
      </c>
      <c r="BE47" s="73" t="s">
        <v>24</v>
      </c>
      <c r="BF47" s="73" t="s">
        <v>24</v>
      </c>
      <c r="BG47" s="73" t="s">
        <v>24</v>
      </c>
      <c r="BH47" s="73" t="s">
        <v>24</v>
      </c>
      <c r="BI47" s="73" t="s">
        <v>24</v>
      </c>
      <c r="BJ47" s="73" t="s">
        <v>24</v>
      </c>
      <c r="BK47" s="73" t="s">
        <v>24</v>
      </c>
      <c r="BL47" s="73" t="s">
        <v>24</v>
      </c>
      <c r="BM47" s="73" t="s">
        <v>24</v>
      </c>
      <c r="BN47" s="73" t="s">
        <v>24</v>
      </c>
      <c r="BP47" s="85">
        <v>1940</v>
      </c>
    </row>
    <row r="48" spans="2:68">
      <c r="B48" s="85">
        <v>1941</v>
      </c>
      <c r="C48" s="73" t="s">
        <v>24</v>
      </c>
      <c r="D48" s="73" t="s">
        <v>24</v>
      </c>
      <c r="E48" s="73" t="s">
        <v>24</v>
      </c>
      <c r="F48" s="73" t="s">
        <v>24</v>
      </c>
      <c r="G48" s="73" t="s">
        <v>24</v>
      </c>
      <c r="H48" s="73" t="s">
        <v>24</v>
      </c>
      <c r="I48" s="73" t="s">
        <v>24</v>
      </c>
      <c r="J48" s="73" t="s">
        <v>24</v>
      </c>
      <c r="K48" s="73" t="s">
        <v>24</v>
      </c>
      <c r="L48" s="73" t="s">
        <v>24</v>
      </c>
      <c r="M48" s="73" t="s">
        <v>24</v>
      </c>
      <c r="N48" s="73" t="s">
        <v>24</v>
      </c>
      <c r="O48" s="73" t="s">
        <v>24</v>
      </c>
      <c r="P48" s="73" t="s">
        <v>24</v>
      </c>
      <c r="Q48" s="73" t="s">
        <v>24</v>
      </c>
      <c r="R48" s="73" t="s">
        <v>24</v>
      </c>
      <c r="S48" s="73" t="s">
        <v>24</v>
      </c>
      <c r="T48" s="73" t="s">
        <v>24</v>
      </c>
      <c r="U48" s="73" t="s">
        <v>24</v>
      </c>
      <c r="V48" s="73" t="s">
        <v>24</v>
      </c>
      <c r="X48" s="85">
        <v>1941</v>
      </c>
      <c r="Y48" s="73" t="s">
        <v>24</v>
      </c>
      <c r="Z48" s="73" t="s">
        <v>24</v>
      </c>
      <c r="AA48" s="73" t="s">
        <v>24</v>
      </c>
      <c r="AB48" s="73" t="s">
        <v>24</v>
      </c>
      <c r="AC48" s="73" t="s">
        <v>24</v>
      </c>
      <c r="AD48" s="73" t="s">
        <v>24</v>
      </c>
      <c r="AE48" s="73" t="s">
        <v>24</v>
      </c>
      <c r="AF48" s="73" t="s">
        <v>24</v>
      </c>
      <c r="AG48" s="73" t="s">
        <v>24</v>
      </c>
      <c r="AH48" s="73" t="s">
        <v>24</v>
      </c>
      <c r="AI48" s="73" t="s">
        <v>24</v>
      </c>
      <c r="AJ48" s="73" t="s">
        <v>24</v>
      </c>
      <c r="AK48" s="73" t="s">
        <v>24</v>
      </c>
      <c r="AL48" s="73" t="s">
        <v>24</v>
      </c>
      <c r="AM48" s="73" t="s">
        <v>24</v>
      </c>
      <c r="AN48" s="73" t="s">
        <v>24</v>
      </c>
      <c r="AO48" s="73" t="s">
        <v>24</v>
      </c>
      <c r="AP48" s="73" t="s">
        <v>24</v>
      </c>
      <c r="AQ48" s="73" t="s">
        <v>24</v>
      </c>
      <c r="AR48" s="73" t="s">
        <v>24</v>
      </c>
      <c r="AT48" s="85">
        <v>1941</v>
      </c>
      <c r="AU48" s="73" t="s">
        <v>24</v>
      </c>
      <c r="AV48" s="73" t="s">
        <v>24</v>
      </c>
      <c r="AW48" s="73" t="s">
        <v>24</v>
      </c>
      <c r="AX48" s="73" t="s">
        <v>24</v>
      </c>
      <c r="AY48" s="73" t="s">
        <v>24</v>
      </c>
      <c r="AZ48" s="73" t="s">
        <v>24</v>
      </c>
      <c r="BA48" s="73" t="s">
        <v>24</v>
      </c>
      <c r="BB48" s="73" t="s">
        <v>24</v>
      </c>
      <c r="BC48" s="73" t="s">
        <v>24</v>
      </c>
      <c r="BD48" s="73" t="s">
        <v>24</v>
      </c>
      <c r="BE48" s="73" t="s">
        <v>24</v>
      </c>
      <c r="BF48" s="73" t="s">
        <v>24</v>
      </c>
      <c r="BG48" s="73" t="s">
        <v>24</v>
      </c>
      <c r="BH48" s="73" t="s">
        <v>24</v>
      </c>
      <c r="BI48" s="73" t="s">
        <v>24</v>
      </c>
      <c r="BJ48" s="73" t="s">
        <v>24</v>
      </c>
      <c r="BK48" s="73" t="s">
        <v>24</v>
      </c>
      <c r="BL48" s="73" t="s">
        <v>24</v>
      </c>
      <c r="BM48" s="73" t="s">
        <v>24</v>
      </c>
      <c r="BN48" s="73" t="s">
        <v>24</v>
      </c>
      <c r="BP48" s="85">
        <v>1941</v>
      </c>
    </row>
    <row r="49" spans="2:68">
      <c r="B49" s="85">
        <v>1942</v>
      </c>
      <c r="C49" s="73" t="s">
        <v>24</v>
      </c>
      <c r="D49" s="73" t="s">
        <v>24</v>
      </c>
      <c r="E49" s="73" t="s">
        <v>24</v>
      </c>
      <c r="F49" s="73" t="s">
        <v>24</v>
      </c>
      <c r="G49" s="73" t="s">
        <v>24</v>
      </c>
      <c r="H49" s="73" t="s">
        <v>24</v>
      </c>
      <c r="I49" s="73" t="s">
        <v>24</v>
      </c>
      <c r="J49" s="73" t="s">
        <v>24</v>
      </c>
      <c r="K49" s="73" t="s">
        <v>24</v>
      </c>
      <c r="L49" s="73" t="s">
        <v>24</v>
      </c>
      <c r="M49" s="73" t="s">
        <v>24</v>
      </c>
      <c r="N49" s="73" t="s">
        <v>24</v>
      </c>
      <c r="O49" s="73" t="s">
        <v>24</v>
      </c>
      <c r="P49" s="73" t="s">
        <v>24</v>
      </c>
      <c r="Q49" s="73" t="s">
        <v>24</v>
      </c>
      <c r="R49" s="73" t="s">
        <v>24</v>
      </c>
      <c r="S49" s="73" t="s">
        <v>24</v>
      </c>
      <c r="T49" s="73" t="s">
        <v>24</v>
      </c>
      <c r="U49" s="73" t="s">
        <v>24</v>
      </c>
      <c r="V49" s="73" t="s">
        <v>24</v>
      </c>
      <c r="X49" s="85">
        <v>1942</v>
      </c>
      <c r="Y49" s="73" t="s">
        <v>24</v>
      </c>
      <c r="Z49" s="73" t="s">
        <v>24</v>
      </c>
      <c r="AA49" s="73" t="s">
        <v>24</v>
      </c>
      <c r="AB49" s="73" t="s">
        <v>24</v>
      </c>
      <c r="AC49" s="73" t="s">
        <v>24</v>
      </c>
      <c r="AD49" s="73" t="s">
        <v>24</v>
      </c>
      <c r="AE49" s="73" t="s">
        <v>24</v>
      </c>
      <c r="AF49" s="73" t="s">
        <v>24</v>
      </c>
      <c r="AG49" s="73" t="s">
        <v>24</v>
      </c>
      <c r="AH49" s="73" t="s">
        <v>24</v>
      </c>
      <c r="AI49" s="73" t="s">
        <v>24</v>
      </c>
      <c r="AJ49" s="73" t="s">
        <v>24</v>
      </c>
      <c r="AK49" s="73" t="s">
        <v>24</v>
      </c>
      <c r="AL49" s="73" t="s">
        <v>24</v>
      </c>
      <c r="AM49" s="73" t="s">
        <v>24</v>
      </c>
      <c r="AN49" s="73" t="s">
        <v>24</v>
      </c>
      <c r="AO49" s="73" t="s">
        <v>24</v>
      </c>
      <c r="AP49" s="73" t="s">
        <v>24</v>
      </c>
      <c r="AQ49" s="73" t="s">
        <v>24</v>
      </c>
      <c r="AR49" s="73" t="s">
        <v>24</v>
      </c>
      <c r="AT49" s="85">
        <v>1942</v>
      </c>
      <c r="AU49" s="73" t="s">
        <v>24</v>
      </c>
      <c r="AV49" s="73" t="s">
        <v>24</v>
      </c>
      <c r="AW49" s="73" t="s">
        <v>24</v>
      </c>
      <c r="AX49" s="73" t="s">
        <v>24</v>
      </c>
      <c r="AY49" s="73" t="s">
        <v>24</v>
      </c>
      <c r="AZ49" s="73" t="s">
        <v>24</v>
      </c>
      <c r="BA49" s="73" t="s">
        <v>24</v>
      </c>
      <c r="BB49" s="73" t="s">
        <v>24</v>
      </c>
      <c r="BC49" s="73" t="s">
        <v>24</v>
      </c>
      <c r="BD49" s="73" t="s">
        <v>24</v>
      </c>
      <c r="BE49" s="73" t="s">
        <v>24</v>
      </c>
      <c r="BF49" s="73" t="s">
        <v>24</v>
      </c>
      <c r="BG49" s="73" t="s">
        <v>24</v>
      </c>
      <c r="BH49" s="73" t="s">
        <v>24</v>
      </c>
      <c r="BI49" s="73" t="s">
        <v>24</v>
      </c>
      <c r="BJ49" s="73" t="s">
        <v>24</v>
      </c>
      <c r="BK49" s="73" t="s">
        <v>24</v>
      </c>
      <c r="BL49" s="73" t="s">
        <v>24</v>
      </c>
      <c r="BM49" s="73" t="s">
        <v>24</v>
      </c>
      <c r="BN49" s="73" t="s">
        <v>24</v>
      </c>
      <c r="BP49" s="85">
        <v>1942</v>
      </c>
    </row>
    <row r="50" spans="2:68">
      <c r="B50" s="85">
        <v>1943</v>
      </c>
      <c r="C50" s="73" t="s">
        <v>24</v>
      </c>
      <c r="D50" s="73" t="s">
        <v>24</v>
      </c>
      <c r="E50" s="73" t="s">
        <v>24</v>
      </c>
      <c r="F50" s="73" t="s">
        <v>24</v>
      </c>
      <c r="G50" s="73" t="s">
        <v>24</v>
      </c>
      <c r="H50" s="73" t="s">
        <v>24</v>
      </c>
      <c r="I50" s="73" t="s">
        <v>24</v>
      </c>
      <c r="J50" s="73" t="s">
        <v>24</v>
      </c>
      <c r="K50" s="73" t="s">
        <v>24</v>
      </c>
      <c r="L50" s="73" t="s">
        <v>24</v>
      </c>
      <c r="M50" s="73" t="s">
        <v>24</v>
      </c>
      <c r="N50" s="73" t="s">
        <v>24</v>
      </c>
      <c r="O50" s="73" t="s">
        <v>24</v>
      </c>
      <c r="P50" s="73" t="s">
        <v>24</v>
      </c>
      <c r="Q50" s="73" t="s">
        <v>24</v>
      </c>
      <c r="R50" s="73" t="s">
        <v>24</v>
      </c>
      <c r="S50" s="73" t="s">
        <v>24</v>
      </c>
      <c r="T50" s="73" t="s">
        <v>24</v>
      </c>
      <c r="U50" s="73" t="s">
        <v>24</v>
      </c>
      <c r="V50" s="73" t="s">
        <v>24</v>
      </c>
      <c r="X50" s="85">
        <v>1943</v>
      </c>
      <c r="Y50" s="73" t="s">
        <v>24</v>
      </c>
      <c r="Z50" s="73" t="s">
        <v>24</v>
      </c>
      <c r="AA50" s="73" t="s">
        <v>24</v>
      </c>
      <c r="AB50" s="73" t="s">
        <v>24</v>
      </c>
      <c r="AC50" s="73" t="s">
        <v>24</v>
      </c>
      <c r="AD50" s="73" t="s">
        <v>24</v>
      </c>
      <c r="AE50" s="73" t="s">
        <v>24</v>
      </c>
      <c r="AF50" s="73" t="s">
        <v>24</v>
      </c>
      <c r="AG50" s="73" t="s">
        <v>24</v>
      </c>
      <c r="AH50" s="73" t="s">
        <v>24</v>
      </c>
      <c r="AI50" s="73" t="s">
        <v>24</v>
      </c>
      <c r="AJ50" s="73" t="s">
        <v>24</v>
      </c>
      <c r="AK50" s="73" t="s">
        <v>24</v>
      </c>
      <c r="AL50" s="73" t="s">
        <v>24</v>
      </c>
      <c r="AM50" s="73" t="s">
        <v>24</v>
      </c>
      <c r="AN50" s="73" t="s">
        <v>24</v>
      </c>
      <c r="AO50" s="73" t="s">
        <v>24</v>
      </c>
      <c r="AP50" s="73" t="s">
        <v>24</v>
      </c>
      <c r="AQ50" s="73" t="s">
        <v>24</v>
      </c>
      <c r="AR50" s="73" t="s">
        <v>24</v>
      </c>
      <c r="AT50" s="85">
        <v>1943</v>
      </c>
      <c r="AU50" s="73" t="s">
        <v>24</v>
      </c>
      <c r="AV50" s="73" t="s">
        <v>24</v>
      </c>
      <c r="AW50" s="73" t="s">
        <v>24</v>
      </c>
      <c r="AX50" s="73" t="s">
        <v>24</v>
      </c>
      <c r="AY50" s="73" t="s">
        <v>24</v>
      </c>
      <c r="AZ50" s="73" t="s">
        <v>24</v>
      </c>
      <c r="BA50" s="73" t="s">
        <v>24</v>
      </c>
      <c r="BB50" s="73" t="s">
        <v>24</v>
      </c>
      <c r="BC50" s="73" t="s">
        <v>24</v>
      </c>
      <c r="BD50" s="73" t="s">
        <v>24</v>
      </c>
      <c r="BE50" s="73" t="s">
        <v>24</v>
      </c>
      <c r="BF50" s="73" t="s">
        <v>24</v>
      </c>
      <c r="BG50" s="73" t="s">
        <v>24</v>
      </c>
      <c r="BH50" s="73" t="s">
        <v>24</v>
      </c>
      <c r="BI50" s="73" t="s">
        <v>24</v>
      </c>
      <c r="BJ50" s="73" t="s">
        <v>24</v>
      </c>
      <c r="BK50" s="73" t="s">
        <v>24</v>
      </c>
      <c r="BL50" s="73" t="s">
        <v>24</v>
      </c>
      <c r="BM50" s="73" t="s">
        <v>24</v>
      </c>
      <c r="BN50" s="73" t="s">
        <v>24</v>
      </c>
      <c r="BP50" s="85">
        <v>1943</v>
      </c>
    </row>
    <row r="51" spans="2:68">
      <c r="B51" s="85">
        <v>1944</v>
      </c>
      <c r="C51" s="73" t="s">
        <v>24</v>
      </c>
      <c r="D51" s="73" t="s">
        <v>24</v>
      </c>
      <c r="E51" s="73" t="s">
        <v>24</v>
      </c>
      <c r="F51" s="73" t="s">
        <v>24</v>
      </c>
      <c r="G51" s="73" t="s">
        <v>24</v>
      </c>
      <c r="H51" s="73" t="s">
        <v>24</v>
      </c>
      <c r="I51" s="73" t="s">
        <v>24</v>
      </c>
      <c r="J51" s="73" t="s">
        <v>24</v>
      </c>
      <c r="K51" s="73" t="s">
        <v>24</v>
      </c>
      <c r="L51" s="73" t="s">
        <v>24</v>
      </c>
      <c r="M51" s="73" t="s">
        <v>24</v>
      </c>
      <c r="N51" s="73" t="s">
        <v>24</v>
      </c>
      <c r="O51" s="73" t="s">
        <v>24</v>
      </c>
      <c r="P51" s="73" t="s">
        <v>24</v>
      </c>
      <c r="Q51" s="73" t="s">
        <v>24</v>
      </c>
      <c r="R51" s="73" t="s">
        <v>24</v>
      </c>
      <c r="S51" s="73" t="s">
        <v>24</v>
      </c>
      <c r="T51" s="73" t="s">
        <v>24</v>
      </c>
      <c r="U51" s="73" t="s">
        <v>24</v>
      </c>
      <c r="V51" s="73" t="s">
        <v>24</v>
      </c>
      <c r="X51" s="85">
        <v>1944</v>
      </c>
      <c r="Y51" s="73" t="s">
        <v>24</v>
      </c>
      <c r="Z51" s="73" t="s">
        <v>24</v>
      </c>
      <c r="AA51" s="73" t="s">
        <v>24</v>
      </c>
      <c r="AB51" s="73" t="s">
        <v>24</v>
      </c>
      <c r="AC51" s="73" t="s">
        <v>24</v>
      </c>
      <c r="AD51" s="73" t="s">
        <v>24</v>
      </c>
      <c r="AE51" s="73" t="s">
        <v>24</v>
      </c>
      <c r="AF51" s="73" t="s">
        <v>24</v>
      </c>
      <c r="AG51" s="73" t="s">
        <v>24</v>
      </c>
      <c r="AH51" s="73" t="s">
        <v>24</v>
      </c>
      <c r="AI51" s="73" t="s">
        <v>24</v>
      </c>
      <c r="AJ51" s="73" t="s">
        <v>24</v>
      </c>
      <c r="AK51" s="73" t="s">
        <v>24</v>
      </c>
      <c r="AL51" s="73" t="s">
        <v>24</v>
      </c>
      <c r="AM51" s="73" t="s">
        <v>24</v>
      </c>
      <c r="AN51" s="73" t="s">
        <v>24</v>
      </c>
      <c r="AO51" s="73" t="s">
        <v>24</v>
      </c>
      <c r="AP51" s="73" t="s">
        <v>24</v>
      </c>
      <c r="AQ51" s="73" t="s">
        <v>24</v>
      </c>
      <c r="AR51" s="73" t="s">
        <v>24</v>
      </c>
      <c r="AT51" s="85">
        <v>1944</v>
      </c>
      <c r="AU51" s="73" t="s">
        <v>24</v>
      </c>
      <c r="AV51" s="73" t="s">
        <v>24</v>
      </c>
      <c r="AW51" s="73" t="s">
        <v>24</v>
      </c>
      <c r="AX51" s="73" t="s">
        <v>24</v>
      </c>
      <c r="AY51" s="73" t="s">
        <v>24</v>
      </c>
      <c r="AZ51" s="73" t="s">
        <v>24</v>
      </c>
      <c r="BA51" s="73" t="s">
        <v>24</v>
      </c>
      <c r="BB51" s="73" t="s">
        <v>24</v>
      </c>
      <c r="BC51" s="73" t="s">
        <v>24</v>
      </c>
      <c r="BD51" s="73" t="s">
        <v>24</v>
      </c>
      <c r="BE51" s="73" t="s">
        <v>24</v>
      </c>
      <c r="BF51" s="73" t="s">
        <v>24</v>
      </c>
      <c r="BG51" s="73" t="s">
        <v>24</v>
      </c>
      <c r="BH51" s="73" t="s">
        <v>24</v>
      </c>
      <c r="BI51" s="73" t="s">
        <v>24</v>
      </c>
      <c r="BJ51" s="73" t="s">
        <v>24</v>
      </c>
      <c r="BK51" s="73" t="s">
        <v>24</v>
      </c>
      <c r="BL51" s="73" t="s">
        <v>24</v>
      </c>
      <c r="BM51" s="73" t="s">
        <v>24</v>
      </c>
      <c r="BN51" s="73" t="s">
        <v>24</v>
      </c>
      <c r="BP51" s="85">
        <v>1944</v>
      </c>
    </row>
    <row r="52" spans="2:68">
      <c r="B52" s="85">
        <v>1945</v>
      </c>
      <c r="C52" s="73" t="s">
        <v>24</v>
      </c>
      <c r="D52" s="73" t="s">
        <v>24</v>
      </c>
      <c r="E52" s="73" t="s">
        <v>24</v>
      </c>
      <c r="F52" s="73" t="s">
        <v>24</v>
      </c>
      <c r="G52" s="73" t="s">
        <v>24</v>
      </c>
      <c r="H52" s="73" t="s">
        <v>24</v>
      </c>
      <c r="I52" s="73" t="s">
        <v>24</v>
      </c>
      <c r="J52" s="73" t="s">
        <v>24</v>
      </c>
      <c r="K52" s="73" t="s">
        <v>24</v>
      </c>
      <c r="L52" s="73" t="s">
        <v>24</v>
      </c>
      <c r="M52" s="73" t="s">
        <v>24</v>
      </c>
      <c r="N52" s="73" t="s">
        <v>24</v>
      </c>
      <c r="O52" s="73" t="s">
        <v>24</v>
      </c>
      <c r="P52" s="73" t="s">
        <v>24</v>
      </c>
      <c r="Q52" s="73" t="s">
        <v>24</v>
      </c>
      <c r="R52" s="73" t="s">
        <v>24</v>
      </c>
      <c r="S52" s="73" t="s">
        <v>24</v>
      </c>
      <c r="T52" s="73" t="s">
        <v>24</v>
      </c>
      <c r="U52" s="73" t="s">
        <v>24</v>
      </c>
      <c r="V52" s="73" t="s">
        <v>24</v>
      </c>
      <c r="X52" s="85">
        <v>1945</v>
      </c>
      <c r="Y52" s="73" t="s">
        <v>24</v>
      </c>
      <c r="Z52" s="73" t="s">
        <v>24</v>
      </c>
      <c r="AA52" s="73" t="s">
        <v>24</v>
      </c>
      <c r="AB52" s="73" t="s">
        <v>24</v>
      </c>
      <c r="AC52" s="73" t="s">
        <v>24</v>
      </c>
      <c r="AD52" s="73" t="s">
        <v>24</v>
      </c>
      <c r="AE52" s="73" t="s">
        <v>24</v>
      </c>
      <c r="AF52" s="73" t="s">
        <v>24</v>
      </c>
      <c r="AG52" s="73" t="s">
        <v>24</v>
      </c>
      <c r="AH52" s="73" t="s">
        <v>24</v>
      </c>
      <c r="AI52" s="73" t="s">
        <v>24</v>
      </c>
      <c r="AJ52" s="73" t="s">
        <v>24</v>
      </c>
      <c r="AK52" s="73" t="s">
        <v>24</v>
      </c>
      <c r="AL52" s="73" t="s">
        <v>24</v>
      </c>
      <c r="AM52" s="73" t="s">
        <v>24</v>
      </c>
      <c r="AN52" s="73" t="s">
        <v>24</v>
      </c>
      <c r="AO52" s="73" t="s">
        <v>24</v>
      </c>
      <c r="AP52" s="73" t="s">
        <v>24</v>
      </c>
      <c r="AQ52" s="73" t="s">
        <v>24</v>
      </c>
      <c r="AR52" s="73" t="s">
        <v>24</v>
      </c>
      <c r="AT52" s="85">
        <v>1945</v>
      </c>
      <c r="AU52" s="73" t="s">
        <v>24</v>
      </c>
      <c r="AV52" s="73" t="s">
        <v>24</v>
      </c>
      <c r="AW52" s="73" t="s">
        <v>24</v>
      </c>
      <c r="AX52" s="73" t="s">
        <v>24</v>
      </c>
      <c r="AY52" s="73" t="s">
        <v>24</v>
      </c>
      <c r="AZ52" s="73" t="s">
        <v>24</v>
      </c>
      <c r="BA52" s="73" t="s">
        <v>24</v>
      </c>
      <c r="BB52" s="73" t="s">
        <v>24</v>
      </c>
      <c r="BC52" s="73" t="s">
        <v>24</v>
      </c>
      <c r="BD52" s="73" t="s">
        <v>24</v>
      </c>
      <c r="BE52" s="73" t="s">
        <v>24</v>
      </c>
      <c r="BF52" s="73" t="s">
        <v>24</v>
      </c>
      <c r="BG52" s="73" t="s">
        <v>24</v>
      </c>
      <c r="BH52" s="73" t="s">
        <v>24</v>
      </c>
      <c r="BI52" s="73" t="s">
        <v>24</v>
      </c>
      <c r="BJ52" s="73" t="s">
        <v>24</v>
      </c>
      <c r="BK52" s="73" t="s">
        <v>24</v>
      </c>
      <c r="BL52" s="73" t="s">
        <v>24</v>
      </c>
      <c r="BM52" s="73" t="s">
        <v>24</v>
      </c>
      <c r="BN52" s="73" t="s">
        <v>24</v>
      </c>
      <c r="BP52" s="85">
        <v>1945</v>
      </c>
    </row>
    <row r="53" spans="2:68">
      <c r="B53" s="85">
        <v>1946</v>
      </c>
      <c r="C53" s="73" t="s">
        <v>24</v>
      </c>
      <c r="D53" s="73" t="s">
        <v>24</v>
      </c>
      <c r="E53" s="73" t="s">
        <v>24</v>
      </c>
      <c r="F53" s="73" t="s">
        <v>24</v>
      </c>
      <c r="G53" s="73" t="s">
        <v>24</v>
      </c>
      <c r="H53" s="73" t="s">
        <v>24</v>
      </c>
      <c r="I53" s="73" t="s">
        <v>24</v>
      </c>
      <c r="J53" s="73" t="s">
        <v>24</v>
      </c>
      <c r="K53" s="73" t="s">
        <v>24</v>
      </c>
      <c r="L53" s="73" t="s">
        <v>24</v>
      </c>
      <c r="M53" s="73" t="s">
        <v>24</v>
      </c>
      <c r="N53" s="73" t="s">
        <v>24</v>
      </c>
      <c r="O53" s="73" t="s">
        <v>24</v>
      </c>
      <c r="P53" s="73" t="s">
        <v>24</v>
      </c>
      <c r="Q53" s="73" t="s">
        <v>24</v>
      </c>
      <c r="R53" s="73" t="s">
        <v>24</v>
      </c>
      <c r="S53" s="73" t="s">
        <v>24</v>
      </c>
      <c r="T53" s="73" t="s">
        <v>24</v>
      </c>
      <c r="U53" s="73" t="s">
        <v>24</v>
      </c>
      <c r="V53" s="73" t="s">
        <v>24</v>
      </c>
      <c r="X53" s="85">
        <v>1946</v>
      </c>
      <c r="Y53" s="73" t="s">
        <v>24</v>
      </c>
      <c r="Z53" s="73" t="s">
        <v>24</v>
      </c>
      <c r="AA53" s="73" t="s">
        <v>24</v>
      </c>
      <c r="AB53" s="73" t="s">
        <v>24</v>
      </c>
      <c r="AC53" s="73" t="s">
        <v>24</v>
      </c>
      <c r="AD53" s="73" t="s">
        <v>24</v>
      </c>
      <c r="AE53" s="73" t="s">
        <v>24</v>
      </c>
      <c r="AF53" s="73" t="s">
        <v>24</v>
      </c>
      <c r="AG53" s="73" t="s">
        <v>24</v>
      </c>
      <c r="AH53" s="73" t="s">
        <v>24</v>
      </c>
      <c r="AI53" s="73" t="s">
        <v>24</v>
      </c>
      <c r="AJ53" s="73" t="s">
        <v>24</v>
      </c>
      <c r="AK53" s="73" t="s">
        <v>24</v>
      </c>
      <c r="AL53" s="73" t="s">
        <v>24</v>
      </c>
      <c r="AM53" s="73" t="s">
        <v>24</v>
      </c>
      <c r="AN53" s="73" t="s">
        <v>24</v>
      </c>
      <c r="AO53" s="73" t="s">
        <v>24</v>
      </c>
      <c r="AP53" s="73" t="s">
        <v>24</v>
      </c>
      <c r="AQ53" s="73" t="s">
        <v>24</v>
      </c>
      <c r="AR53" s="73" t="s">
        <v>24</v>
      </c>
      <c r="AT53" s="85">
        <v>1946</v>
      </c>
      <c r="AU53" s="73" t="s">
        <v>24</v>
      </c>
      <c r="AV53" s="73" t="s">
        <v>24</v>
      </c>
      <c r="AW53" s="73" t="s">
        <v>24</v>
      </c>
      <c r="AX53" s="73" t="s">
        <v>24</v>
      </c>
      <c r="AY53" s="73" t="s">
        <v>24</v>
      </c>
      <c r="AZ53" s="73" t="s">
        <v>24</v>
      </c>
      <c r="BA53" s="73" t="s">
        <v>24</v>
      </c>
      <c r="BB53" s="73" t="s">
        <v>24</v>
      </c>
      <c r="BC53" s="73" t="s">
        <v>24</v>
      </c>
      <c r="BD53" s="73" t="s">
        <v>24</v>
      </c>
      <c r="BE53" s="73" t="s">
        <v>24</v>
      </c>
      <c r="BF53" s="73" t="s">
        <v>24</v>
      </c>
      <c r="BG53" s="73" t="s">
        <v>24</v>
      </c>
      <c r="BH53" s="73" t="s">
        <v>24</v>
      </c>
      <c r="BI53" s="73" t="s">
        <v>24</v>
      </c>
      <c r="BJ53" s="73" t="s">
        <v>24</v>
      </c>
      <c r="BK53" s="73" t="s">
        <v>24</v>
      </c>
      <c r="BL53" s="73" t="s">
        <v>24</v>
      </c>
      <c r="BM53" s="73" t="s">
        <v>24</v>
      </c>
      <c r="BN53" s="73" t="s">
        <v>24</v>
      </c>
      <c r="BP53" s="85">
        <v>1946</v>
      </c>
    </row>
    <row r="54" spans="2:68">
      <c r="B54" s="85">
        <v>1947</v>
      </c>
      <c r="C54" s="73" t="s">
        <v>24</v>
      </c>
      <c r="D54" s="73" t="s">
        <v>24</v>
      </c>
      <c r="E54" s="73" t="s">
        <v>24</v>
      </c>
      <c r="F54" s="73" t="s">
        <v>24</v>
      </c>
      <c r="G54" s="73" t="s">
        <v>24</v>
      </c>
      <c r="H54" s="73" t="s">
        <v>24</v>
      </c>
      <c r="I54" s="73" t="s">
        <v>24</v>
      </c>
      <c r="J54" s="73" t="s">
        <v>24</v>
      </c>
      <c r="K54" s="73" t="s">
        <v>24</v>
      </c>
      <c r="L54" s="73" t="s">
        <v>24</v>
      </c>
      <c r="M54" s="73" t="s">
        <v>24</v>
      </c>
      <c r="N54" s="73" t="s">
        <v>24</v>
      </c>
      <c r="O54" s="73" t="s">
        <v>24</v>
      </c>
      <c r="P54" s="73" t="s">
        <v>24</v>
      </c>
      <c r="Q54" s="73" t="s">
        <v>24</v>
      </c>
      <c r="R54" s="73" t="s">
        <v>24</v>
      </c>
      <c r="S54" s="73" t="s">
        <v>24</v>
      </c>
      <c r="T54" s="73" t="s">
        <v>24</v>
      </c>
      <c r="U54" s="73" t="s">
        <v>24</v>
      </c>
      <c r="V54" s="73" t="s">
        <v>24</v>
      </c>
      <c r="X54" s="85">
        <v>1947</v>
      </c>
      <c r="Y54" s="73" t="s">
        <v>24</v>
      </c>
      <c r="Z54" s="73" t="s">
        <v>24</v>
      </c>
      <c r="AA54" s="73" t="s">
        <v>24</v>
      </c>
      <c r="AB54" s="73" t="s">
        <v>24</v>
      </c>
      <c r="AC54" s="73" t="s">
        <v>24</v>
      </c>
      <c r="AD54" s="73" t="s">
        <v>24</v>
      </c>
      <c r="AE54" s="73" t="s">
        <v>24</v>
      </c>
      <c r="AF54" s="73" t="s">
        <v>24</v>
      </c>
      <c r="AG54" s="73" t="s">
        <v>24</v>
      </c>
      <c r="AH54" s="73" t="s">
        <v>24</v>
      </c>
      <c r="AI54" s="73" t="s">
        <v>24</v>
      </c>
      <c r="AJ54" s="73" t="s">
        <v>24</v>
      </c>
      <c r="AK54" s="73" t="s">
        <v>24</v>
      </c>
      <c r="AL54" s="73" t="s">
        <v>24</v>
      </c>
      <c r="AM54" s="73" t="s">
        <v>24</v>
      </c>
      <c r="AN54" s="73" t="s">
        <v>24</v>
      </c>
      <c r="AO54" s="73" t="s">
        <v>24</v>
      </c>
      <c r="AP54" s="73" t="s">
        <v>24</v>
      </c>
      <c r="AQ54" s="73" t="s">
        <v>24</v>
      </c>
      <c r="AR54" s="73" t="s">
        <v>24</v>
      </c>
      <c r="AT54" s="85">
        <v>1947</v>
      </c>
      <c r="AU54" s="73" t="s">
        <v>24</v>
      </c>
      <c r="AV54" s="73" t="s">
        <v>24</v>
      </c>
      <c r="AW54" s="73" t="s">
        <v>24</v>
      </c>
      <c r="AX54" s="73" t="s">
        <v>24</v>
      </c>
      <c r="AY54" s="73" t="s">
        <v>24</v>
      </c>
      <c r="AZ54" s="73" t="s">
        <v>24</v>
      </c>
      <c r="BA54" s="73" t="s">
        <v>24</v>
      </c>
      <c r="BB54" s="73" t="s">
        <v>24</v>
      </c>
      <c r="BC54" s="73" t="s">
        <v>24</v>
      </c>
      <c r="BD54" s="73" t="s">
        <v>24</v>
      </c>
      <c r="BE54" s="73" t="s">
        <v>24</v>
      </c>
      <c r="BF54" s="73" t="s">
        <v>24</v>
      </c>
      <c r="BG54" s="73" t="s">
        <v>24</v>
      </c>
      <c r="BH54" s="73" t="s">
        <v>24</v>
      </c>
      <c r="BI54" s="73" t="s">
        <v>24</v>
      </c>
      <c r="BJ54" s="73" t="s">
        <v>24</v>
      </c>
      <c r="BK54" s="73" t="s">
        <v>24</v>
      </c>
      <c r="BL54" s="73" t="s">
        <v>24</v>
      </c>
      <c r="BM54" s="73" t="s">
        <v>24</v>
      </c>
      <c r="BN54" s="73" t="s">
        <v>24</v>
      </c>
      <c r="BP54" s="85">
        <v>1947</v>
      </c>
    </row>
    <row r="55" spans="2:68">
      <c r="B55" s="85">
        <v>1948</v>
      </c>
      <c r="C55" s="73" t="s">
        <v>24</v>
      </c>
      <c r="D55" s="73" t="s">
        <v>24</v>
      </c>
      <c r="E55" s="73" t="s">
        <v>24</v>
      </c>
      <c r="F55" s="73" t="s">
        <v>24</v>
      </c>
      <c r="G55" s="73" t="s">
        <v>24</v>
      </c>
      <c r="H55" s="73" t="s">
        <v>24</v>
      </c>
      <c r="I55" s="73" t="s">
        <v>24</v>
      </c>
      <c r="J55" s="73" t="s">
        <v>24</v>
      </c>
      <c r="K55" s="73" t="s">
        <v>24</v>
      </c>
      <c r="L55" s="73" t="s">
        <v>24</v>
      </c>
      <c r="M55" s="73" t="s">
        <v>24</v>
      </c>
      <c r="N55" s="73" t="s">
        <v>24</v>
      </c>
      <c r="O55" s="73" t="s">
        <v>24</v>
      </c>
      <c r="P55" s="73" t="s">
        <v>24</v>
      </c>
      <c r="Q55" s="73" t="s">
        <v>24</v>
      </c>
      <c r="R55" s="73" t="s">
        <v>24</v>
      </c>
      <c r="S55" s="73" t="s">
        <v>24</v>
      </c>
      <c r="T55" s="73" t="s">
        <v>24</v>
      </c>
      <c r="U55" s="73" t="s">
        <v>24</v>
      </c>
      <c r="V55" s="73" t="s">
        <v>24</v>
      </c>
      <c r="X55" s="85">
        <v>1948</v>
      </c>
      <c r="Y55" s="73" t="s">
        <v>24</v>
      </c>
      <c r="Z55" s="73" t="s">
        <v>24</v>
      </c>
      <c r="AA55" s="73" t="s">
        <v>24</v>
      </c>
      <c r="AB55" s="73" t="s">
        <v>24</v>
      </c>
      <c r="AC55" s="73" t="s">
        <v>24</v>
      </c>
      <c r="AD55" s="73" t="s">
        <v>24</v>
      </c>
      <c r="AE55" s="73" t="s">
        <v>24</v>
      </c>
      <c r="AF55" s="73" t="s">
        <v>24</v>
      </c>
      <c r="AG55" s="73" t="s">
        <v>24</v>
      </c>
      <c r="AH55" s="73" t="s">
        <v>24</v>
      </c>
      <c r="AI55" s="73" t="s">
        <v>24</v>
      </c>
      <c r="AJ55" s="73" t="s">
        <v>24</v>
      </c>
      <c r="AK55" s="73" t="s">
        <v>24</v>
      </c>
      <c r="AL55" s="73" t="s">
        <v>24</v>
      </c>
      <c r="AM55" s="73" t="s">
        <v>24</v>
      </c>
      <c r="AN55" s="73" t="s">
        <v>24</v>
      </c>
      <c r="AO55" s="73" t="s">
        <v>24</v>
      </c>
      <c r="AP55" s="73" t="s">
        <v>24</v>
      </c>
      <c r="AQ55" s="73" t="s">
        <v>24</v>
      </c>
      <c r="AR55" s="73" t="s">
        <v>24</v>
      </c>
      <c r="AT55" s="85">
        <v>1948</v>
      </c>
      <c r="AU55" s="73" t="s">
        <v>24</v>
      </c>
      <c r="AV55" s="73" t="s">
        <v>24</v>
      </c>
      <c r="AW55" s="73" t="s">
        <v>24</v>
      </c>
      <c r="AX55" s="73" t="s">
        <v>24</v>
      </c>
      <c r="AY55" s="73" t="s">
        <v>24</v>
      </c>
      <c r="AZ55" s="73" t="s">
        <v>24</v>
      </c>
      <c r="BA55" s="73" t="s">
        <v>24</v>
      </c>
      <c r="BB55" s="73" t="s">
        <v>24</v>
      </c>
      <c r="BC55" s="73" t="s">
        <v>24</v>
      </c>
      <c r="BD55" s="73" t="s">
        <v>24</v>
      </c>
      <c r="BE55" s="73" t="s">
        <v>24</v>
      </c>
      <c r="BF55" s="73" t="s">
        <v>24</v>
      </c>
      <c r="BG55" s="73" t="s">
        <v>24</v>
      </c>
      <c r="BH55" s="73" t="s">
        <v>24</v>
      </c>
      <c r="BI55" s="73" t="s">
        <v>24</v>
      </c>
      <c r="BJ55" s="73" t="s">
        <v>24</v>
      </c>
      <c r="BK55" s="73" t="s">
        <v>24</v>
      </c>
      <c r="BL55" s="73" t="s">
        <v>24</v>
      </c>
      <c r="BM55" s="73" t="s">
        <v>24</v>
      </c>
      <c r="BN55" s="73" t="s">
        <v>24</v>
      </c>
      <c r="BP55" s="85">
        <v>1948</v>
      </c>
    </row>
    <row r="56" spans="2:68">
      <c r="B56" s="85">
        <v>1949</v>
      </c>
      <c r="C56" s="73" t="s">
        <v>24</v>
      </c>
      <c r="D56" s="73" t="s">
        <v>24</v>
      </c>
      <c r="E56" s="73" t="s">
        <v>24</v>
      </c>
      <c r="F56" s="73" t="s">
        <v>24</v>
      </c>
      <c r="G56" s="73" t="s">
        <v>24</v>
      </c>
      <c r="H56" s="73" t="s">
        <v>24</v>
      </c>
      <c r="I56" s="73" t="s">
        <v>24</v>
      </c>
      <c r="J56" s="73" t="s">
        <v>24</v>
      </c>
      <c r="K56" s="73" t="s">
        <v>24</v>
      </c>
      <c r="L56" s="73" t="s">
        <v>24</v>
      </c>
      <c r="M56" s="73" t="s">
        <v>24</v>
      </c>
      <c r="N56" s="73" t="s">
        <v>24</v>
      </c>
      <c r="O56" s="73" t="s">
        <v>24</v>
      </c>
      <c r="P56" s="73" t="s">
        <v>24</v>
      </c>
      <c r="Q56" s="73" t="s">
        <v>24</v>
      </c>
      <c r="R56" s="73" t="s">
        <v>24</v>
      </c>
      <c r="S56" s="73" t="s">
        <v>24</v>
      </c>
      <c r="T56" s="73" t="s">
        <v>24</v>
      </c>
      <c r="U56" s="73" t="s">
        <v>24</v>
      </c>
      <c r="V56" s="73" t="s">
        <v>24</v>
      </c>
      <c r="X56" s="85">
        <v>1949</v>
      </c>
      <c r="Y56" s="73" t="s">
        <v>24</v>
      </c>
      <c r="Z56" s="73" t="s">
        <v>24</v>
      </c>
      <c r="AA56" s="73" t="s">
        <v>24</v>
      </c>
      <c r="AB56" s="73" t="s">
        <v>24</v>
      </c>
      <c r="AC56" s="73" t="s">
        <v>24</v>
      </c>
      <c r="AD56" s="73" t="s">
        <v>24</v>
      </c>
      <c r="AE56" s="73" t="s">
        <v>24</v>
      </c>
      <c r="AF56" s="73" t="s">
        <v>24</v>
      </c>
      <c r="AG56" s="73" t="s">
        <v>24</v>
      </c>
      <c r="AH56" s="73" t="s">
        <v>24</v>
      </c>
      <c r="AI56" s="73" t="s">
        <v>24</v>
      </c>
      <c r="AJ56" s="73" t="s">
        <v>24</v>
      </c>
      <c r="AK56" s="73" t="s">
        <v>24</v>
      </c>
      <c r="AL56" s="73" t="s">
        <v>24</v>
      </c>
      <c r="AM56" s="73" t="s">
        <v>24</v>
      </c>
      <c r="AN56" s="73" t="s">
        <v>24</v>
      </c>
      <c r="AO56" s="73" t="s">
        <v>24</v>
      </c>
      <c r="AP56" s="73" t="s">
        <v>24</v>
      </c>
      <c r="AQ56" s="73" t="s">
        <v>24</v>
      </c>
      <c r="AR56" s="73" t="s">
        <v>24</v>
      </c>
      <c r="AT56" s="85">
        <v>1949</v>
      </c>
      <c r="AU56" s="73" t="s">
        <v>24</v>
      </c>
      <c r="AV56" s="73" t="s">
        <v>24</v>
      </c>
      <c r="AW56" s="73" t="s">
        <v>24</v>
      </c>
      <c r="AX56" s="73" t="s">
        <v>24</v>
      </c>
      <c r="AY56" s="73" t="s">
        <v>24</v>
      </c>
      <c r="AZ56" s="73" t="s">
        <v>24</v>
      </c>
      <c r="BA56" s="73" t="s">
        <v>24</v>
      </c>
      <c r="BB56" s="73" t="s">
        <v>24</v>
      </c>
      <c r="BC56" s="73" t="s">
        <v>24</v>
      </c>
      <c r="BD56" s="73" t="s">
        <v>24</v>
      </c>
      <c r="BE56" s="73" t="s">
        <v>24</v>
      </c>
      <c r="BF56" s="73" t="s">
        <v>24</v>
      </c>
      <c r="BG56" s="73" t="s">
        <v>24</v>
      </c>
      <c r="BH56" s="73" t="s">
        <v>24</v>
      </c>
      <c r="BI56" s="73" t="s">
        <v>24</v>
      </c>
      <c r="BJ56" s="73" t="s">
        <v>24</v>
      </c>
      <c r="BK56" s="73" t="s">
        <v>24</v>
      </c>
      <c r="BL56" s="73" t="s">
        <v>24</v>
      </c>
      <c r="BM56" s="73" t="s">
        <v>24</v>
      </c>
      <c r="BN56" s="73" t="s">
        <v>24</v>
      </c>
      <c r="BP56" s="85">
        <v>1949</v>
      </c>
    </row>
    <row r="57" spans="2:68">
      <c r="B57" s="86">
        <v>1950</v>
      </c>
      <c r="C57" s="73" t="s">
        <v>24</v>
      </c>
      <c r="D57" s="73" t="s">
        <v>24</v>
      </c>
      <c r="E57" s="73" t="s">
        <v>24</v>
      </c>
      <c r="F57" s="73" t="s">
        <v>24</v>
      </c>
      <c r="G57" s="73" t="s">
        <v>24</v>
      </c>
      <c r="H57" s="73" t="s">
        <v>24</v>
      </c>
      <c r="I57" s="73" t="s">
        <v>24</v>
      </c>
      <c r="J57" s="73" t="s">
        <v>24</v>
      </c>
      <c r="K57" s="73" t="s">
        <v>24</v>
      </c>
      <c r="L57" s="73" t="s">
        <v>24</v>
      </c>
      <c r="M57" s="73" t="s">
        <v>24</v>
      </c>
      <c r="N57" s="73" t="s">
        <v>24</v>
      </c>
      <c r="O57" s="73" t="s">
        <v>24</v>
      </c>
      <c r="P57" s="73" t="s">
        <v>24</v>
      </c>
      <c r="Q57" s="73" t="s">
        <v>24</v>
      </c>
      <c r="R57" s="73" t="s">
        <v>24</v>
      </c>
      <c r="S57" s="73" t="s">
        <v>24</v>
      </c>
      <c r="T57" s="73" t="s">
        <v>24</v>
      </c>
      <c r="U57" s="73" t="s">
        <v>24</v>
      </c>
      <c r="V57" s="73" t="s">
        <v>24</v>
      </c>
      <c r="X57" s="86">
        <v>1950</v>
      </c>
      <c r="Y57" s="73" t="s">
        <v>24</v>
      </c>
      <c r="Z57" s="73" t="s">
        <v>24</v>
      </c>
      <c r="AA57" s="73" t="s">
        <v>24</v>
      </c>
      <c r="AB57" s="73" t="s">
        <v>24</v>
      </c>
      <c r="AC57" s="73" t="s">
        <v>24</v>
      </c>
      <c r="AD57" s="73" t="s">
        <v>24</v>
      </c>
      <c r="AE57" s="73" t="s">
        <v>24</v>
      </c>
      <c r="AF57" s="73" t="s">
        <v>24</v>
      </c>
      <c r="AG57" s="73" t="s">
        <v>24</v>
      </c>
      <c r="AH57" s="73" t="s">
        <v>24</v>
      </c>
      <c r="AI57" s="73" t="s">
        <v>24</v>
      </c>
      <c r="AJ57" s="73" t="s">
        <v>24</v>
      </c>
      <c r="AK57" s="73" t="s">
        <v>24</v>
      </c>
      <c r="AL57" s="73" t="s">
        <v>24</v>
      </c>
      <c r="AM57" s="73" t="s">
        <v>24</v>
      </c>
      <c r="AN57" s="73" t="s">
        <v>24</v>
      </c>
      <c r="AO57" s="73" t="s">
        <v>24</v>
      </c>
      <c r="AP57" s="73" t="s">
        <v>24</v>
      </c>
      <c r="AQ57" s="73" t="s">
        <v>24</v>
      </c>
      <c r="AR57" s="73" t="s">
        <v>24</v>
      </c>
      <c r="AT57" s="86">
        <v>1950</v>
      </c>
      <c r="AU57" s="73" t="s">
        <v>24</v>
      </c>
      <c r="AV57" s="73" t="s">
        <v>24</v>
      </c>
      <c r="AW57" s="73" t="s">
        <v>24</v>
      </c>
      <c r="AX57" s="73" t="s">
        <v>24</v>
      </c>
      <c r="AY57" s="73" t="s">
        <v>24</v>
      </c>
      <c r="AZ57" s="73" t="s">
        <v>24</v>
      </c>
      <c r="BA57" s="73" t="s">
        <v>24</v>
      </c>
      <c r="BB57" s="73" t="s">
        <v>24</v>
      </c>
      <c r="BC57" s="73" t="s">
        <v>24</v>
      </c>
      <c r="BD57" s="73" t="s">
        <v>24</v>
      </c>
      <c r="BE57" s="73" t="s">
        <v>24</v>
      </c>
      <c r="BF57" s="73" t="s">
        <v>24</v>
      </c>
      <c r="BG57" s="73" t="s">
        <v>24</v>
      </c>
      <c r="BH57" s="73" t="s">
        <v>24</v>
      </c>
      <c r="BI57" s="73" t="s">
        <v>24</v>
      </c>
      <c r="BJ57" s="73" t="s">
        <v>24</v>
      </c>
      <c r="BK57" s="73" t="s">
        <v>24</v>
      </c>
      <c r="BL57" s="73" t="s">
        <v>24</v>
      </c>
      <c r="BM57" s="73" t="s">
        <v>24</v>
      </c>
      <c r="BN57" s="73" t="s">
        <v>24</v>
      </c>
      <c r="BP57" s="86">
        <v>1950</v>
      </c>
    </row>
    <row r="58" spans="2:68">
      <c r="B58" s="86">
        <v>1951</v>
      </c>
      <c r="C58" s="73" t="s">
        <v>24</v>
      </c>
      <c r="D58" s="73" t="s">
        <v>24</v>
      </c>
      <c r="E58" s="73" t="s">
        <v>24</v>
      </c>
      <c r="F58" s="73" t="s">
        <v>24</v>
      </c>
      <c r="G58" s="73" t="s">
        <v>24</v>
      </c>
      <c r="H58" s="73" t="s">
        <v>24</v>
      </c>
      <c r="I58" s="73" t="s">
        <v>24</v>
      </c>
      <c r="J58" s="73" t="s">
        <v>24</v>
      </c>
      <c r="K58" s="73" t="s">
        <v>24</v>
      </c>
      <c r="L58" s="73" t="s">
        <v>24</v>
      </c>
      <c r="M58" s="73" t="s">
        <v>24</v>
      </c>
      <c r="N58" s="73" t="s">
        <v>24</v>
      </c>
      <c r="O58" s="73" t="s">
        <v>24</v>
      </c>
      <c r="P58" s="73" t="s">
        <v>24</v>
      </c>
      <c r="Q58" s="73" t="s">
        <v>24</v>
      </c>
      <c r="R58" s="73" t="s">
        <v>24</v>
      </c>
      <c r="S58" s="73" t="s">
        <v>24</v>
      </c>
      <c r="T58" s="73" t="s">
        <v>24</v>
      </c>
      <c r="U58" s="73" t="s">
        <v>24</v>
      </c>
      <c r="V58" s="73" t="s">
        <v>24</v>
      </c>
      <c r="X58" s="86">
        <v>1951</v>
      </c>
      <c r="Y58" s="73" t="s">
        <v>24</v>
      </c>
      <c r="Z58" s="73" t="s">
        <v>24</v>
      </c>
      <c r="AA58" s="73" t="s">
        <v>24</v>
      </c>
      <c r="AB58" s="73" t="s">
        <v>24</v>
      </c>
      <c r="AC58" s="73" t="s">
        <v>24</v>
      </c>
      <c r="AD58" s="73" t="s">
        <v>24</v>
      </c>
      <c r="AE58" s="73" t="s">
        <v>24</v>
      </c>
      <c r="AF58" s="73" t="s">
        <v>24</v>
      </c>
      <c r="AG58" s="73" t="s">
        <v>24</v>
      </c>
      <c r="AH58" s="73" t="s">
        <v>24</v>
      </c>
      <c r="AI58" s="73" t="s">
        <v>24</v>
      </c>
      <c r="AJ58" s="73" t="s">
        <v>24</v>
      </c>
      <c r="AK58" s="73" t="s">
        <v>24</v>
      </c>
      <c r="AL58" s="73" t="s">
        <v>24</v>
      </c>
      <c r="AM58" s="73" t="s">
        <v>24</v>
      </c>
      <c r="AN58" s="73" t="s">
        <v>24</v>
      </c>
      <c r="AO58" s="73" t="s">
        <v>24</v>
      </c>
      <c r="AP58" s="73" t="s">
        <v>24</v>
      </c>
      <c r="AQ58" s="73" t="s">
        <v>24</v>
      </c>
      <c r="AR58" s="73" t="s">
        <v>24</v>
      </c>
      <c r="AT58" s="86">
        <v>1951</v>
      </c>
      <c r="AU58" s="73" t="s">
        <v>24</v>
      </c>
      <c r="AV58" s="73" t="s">
        <v>24</v>
      </c>
      <c r="AW58" s="73" t="s">
        <v>24</v>
      </c>
      <c r="AX58" s="73" t="s">
        <v>24</v>
      </c>
      <c r="AY58" s="73" t="s">
        <v>24</v>
      </c>
      <c r="AZ58" s="73" t="s">
        <v>24</v>
      </c>
      <c r="BA58" s="73" t="s">
        <v>24</v>
      </c>
      <c r="BB58" s="73" t="s">
        <v>24</v>
      </c>
      <c r="BC58" s="73" t="s">
        <v>24</v>
      </c>
      <c r="BD58" s="73" t="s">
        <v>24</v>
      </c>
      <c r="BE58" s="73" t="s">
        <v>24</v>
      </c>
      <c r="BF58" s="73" t="s">
        <v>24</v>
      </c>
      <c r="BG58" s="73" t="s">
        <v>24</v>
      </c>
      <c r="BH58" s="73" t="s">
        <v>24</v>
      </c>
      <c r="BI58" s="73" t="s">
        <v>24</v>
      </c>
      <c r="BJ58" s="73" t="s">
        <v>24</v>
      </c>
      <c r="BK58" s="73" t="s">
        <v>24</v>
      </c>
      <c r="BL58" s="73" t="s">
        <v>24</v>
      </c>
      <c r="BM58" s="73" t="s">
        <v>24</v>
      </c>
      <c r="BN58" s="73" t="s">
        <v>24</v>
      </c>
      <c r="BP58" s="86">
        <v>1951</v>
      </c>
    </row>
    <row r="59" spans="2:68">
      <c r="B59" s="86">
        <v>1952</v>
      </c>
      <c r="C59" s="73" t="s">
        <v>24</v>
      </c>
      <c r="D59" s="73" t="s">
        <v>24</v>
      </c>
      <c r="E59" s="73" t="s">
        <v>24</v>
      </c>
      <c r="F59" s="73" t="s">
        <v>24</v>
      </c>
      <c r="G59" s="73" t="s">
        <v>24</v>
      </c>
      <c r="H59" s="73" t="s">
        <v>24</v>
      </c>
      <c r="I59" s="73" t="s">
        <v>24</v>
      </c>
      <c r="J59" s="73" t="s">
        <v>24</v>
      </c>
      <c r="K59" s="73" t="s">
        <v>24</v>
      </c>
      <c r="L59" s="73" t="s">
        <v>24</v>
      </c>
      <c r="M59" s="73" t="s">
        <v>24</v>
      </c>
      <c r="N59" s="73" t="s">
        <v>24</v>
      </c>
      <c r="O59" s="73" t="s">
        <v>24</v>
      </c>
      <c r="P59" s="73" t="s">
        <v>24</v>
      </c>
      <c r="Q59" s="73" t="s">
        <v>24</v>
      </c>
      <c r="R59" s="73" t="s">
        <v>24</v>
      </c>
      <c r="S59" s="73" t="s">
        <v>24</v>
      </c>
      <c r="T59" s="73" t="s">
        <v>24</v>
      </c>
      <c r="U59" s="73" t="s">
        <v>24</v>
      </c>
      <c r="V59" s="73" t="s">
        <v>24</v>
      </c>
      <c r="X59" s="86">
        <v>1952</v>
      </c>
      <c r="Y59" s="73" t="s">
        <v>24</v>
      </c>
      <c r="Z59" s="73" t="s">
        <v>24</v>
      </c>
      <c r="AA59" s="73" t="s">
        <v>24</v>
      </c>
      <c r="AB59" s="73" t="s">
        <v>24</v>
      </c>
      <c r="AC59" s="73" t="s">
        <v>24</v>
      </c>
      <c r="AD59" s="73" t="s">
        <v>24</v>
      </c>
      <c r="AE59" s="73" t="s">
        <v>24</v>
      </c>
      <c r="AF59" s="73" t="s">
        <v>24</v>
      </c>
      <c r="AG59" s="73" t="s">
        <v>24</v>
      </c>
      <c r="AH59" s="73" t="s">
        <v>24</v>
      </c>
      <c r="AI59" s="73" t="s">
        <v>24</v>
      </c>
      <c r="AJ59" s="73" t="s">
        <v>24</v>
      </c>
      <c r="AK59" s="73" t="s">
        <v>24</v>
      </c>
      <c r="AL59" s="73" t="s">
        <v>24</v>
      </c>
      <c r="AM59" s="73" t="s">
        <v>24</v>
      </c>
      <c r="AN59" s="73" t="s">
        <v>24</v>
      </c>
      <c r="AO59" s="73" t="s">
        <v>24</v>
      </c>
      <c r="AP59" s="73" t="s">
        <v>24</v>
      </c>
      <c r="AQ59" s="73" t="s">
        <v>24</v>
      </c>
      <c r="AR59" s="73" t="s">
        <v>24</v>
      </c>
      <c r="AT59" s="86">
        <v>1952</v>
      </c>
      <c r="AU59" s="73" t="s">
        <v>24</v>
      </c>
      <c r="AV59" s="73" t="s">
        <v>24</v>
      </c>
      <c r="AW59" s="73" t="s">
        <v>24</v>
      </c>
      <c r="AX59" s="73" t="s">
        <v>24</v>
      </c>
      <c r="AY59" s="73" t="s">
        <v>24</v>
      </c>
      <c r="AZ59" s="73" t="s">
        <v>24</v>
      </c>
      <c r="BA59" s="73" t="s">
        <v>24</v>
      </c>
      <c r="BB59" s="73" t="s">
        <v>24</v>
      </c>
      <c r="BC59" s="73" t="s">
        <v>24</v>
      </c>
      <c r="BD59" s="73" t="s">
        <v>24</v>
      </c>
      <c r="BE59" s="73" t="s">
        <v>24</v>
      </c>
      <c r="BF59" s="73" t="s">
        <v>24</v>
      </c>
      <c r="BG59" s="73" t="s">
        <v>24</v>
      </c>
      <c r="BH59" s="73" t="s">
        <v>24</v>
      </c>
      <c r="BI59" s="73" t="s">
        <v>24</v>
      </c>
      <c r="BJ59" s="73" t="s">
        <v>24</v>
      </c>
      <c r="BK59" s="73" t="s">
        <v>24</v>
      </c>
      <c r="BL59" s="73" t="s">
        <v>24</v>
      </c>
      <c r="BM59" s="73" t="s">
        <v>24</v>
      </c>
      <c r="BN59" s="73" t="s">
        <v>24</v>
      </c>
      <c r="BP59" s="86">
        <v>1952</v>
      </c>
    </row>
    <row r="60" spans="2:68">
      <c r="B60" s="86">
        <v>1953</v>
      </c>
      <c r="C60" s="73" t="s">
        <v>24</v>
      </c>
      <c r="D60" s="73" t="s">
        <v>24</v>
      </c>
      <c r="E60" s="73" t="s">
        <v>24</v>
      </c>
      <c r="F60" s="73" t="s">
        <v>24</v>
      </c>
      <c r="G60" s="73" t="s">
        <v>24</v>
      </c>
      <c r="H60" s="73" t="s">
        <v>24</v>
      </c>
      <c r="I60" s="73" t="s">
        <v>24</v>
      </c>
      <c r="J60" s="73" t="s">
        <v>24</v>
      </c>
      <c r="K60" s="73" t="s">
        <v>24</v>
      </c>
      <c r="L60" s="73" t="s">
        <v>24</v>
      </c>
      <c r="M60" s="73" t="s">
        <v>24</v>
      </c>
      <c r="N60" s="73" t="s">
        <v>24</v>
      </c>
      <c r="O60" s="73" t="s">
        <v>24</v>
      </c>
      <c r="P60" s="73" t="s">
        <v>24</v>
      </c>
      <c r="Q60" s="73" t="s">
        <v>24</v>
      </c>
      <c r="R60" s="73" t="s">
        <v>24</v>
      </c>
      <c r="S60" s="73" t="s">
        <v>24</v>
      </c>
      <c r="T60" s="73" t="s">
        <v>24</v>
      </c>
      <c r="U60" s="73" t="s">
        <v>24</v>
      </c>
      <c r="V60" s="73" t="s">
        <v>24</v>
      </c>
      <c r="X60" s="86">
        <v>1953</v>
      </c>
      <c r="Y60" s="73" t="s">
        <v>24</v>
      </c>
      <c r="Z60" s="73" t="s">
        <v>24</v>
      </c>
      <c r="AA60" s="73" t="s">
        <v>24</v>
      </c>
      <c r="AB60" s="73" t="s">
        <v>24</v>
      </c>
      <c r="AC60" s="73" t="s">
        <v>24</v>
      </c>
      <c r="AD60" s="73" t="s">
        <v>24</v>
      </c>
      <c r="AE60" s="73" t="s">
        <v>24</v>
      </c>
      <c r="AF60" s="73" t="s">
        <v>24</v>
      </c>
      <c r="AG60" s="73" t="s">
        <v>24</v>
      </c>
      <c r="AH60" s="73" t="s">
        <v>24</v>
      </c>
      <c r="AI60" s="73" t="s">
        <v>24</v>
      </c>
      <c r="AJ60" s="73" t="s">
        <v>24</v>
      </c>
      <c r="AK60" s="73" t="s">
        <v>24</v>
      </c>
      <c r="AL60" s="73" t="s">
        <v>24</v>
      </c>
      <c r="AM60" s="73" t="s">
        <v>24</v>
      </c>
      <c r="AN60" s="73" t="s">
        <v>24</v>
      </c>
      <c r="AO60" s="73" t="s">
        <v>24</v>
      </c>
      <c r="AP60" s="73" t="s">
        <v>24</v>
      </c>
      <c r="AQ60" s="73" t="s">
        <v>24</v>
      </c>
      <c r="AR60" s="73" t="s">
        <v>24</v>
      </c>
      <c r="AT60" s="86">
        <v>1953</v>
      </c>
      <c r="AU60" s="73" t="s">
        <v>24</v>
      </c>
      <c r="AV60" s="73" t="s">
        <v>24</v>
      </c>
      <c r="AW60" s="73" t="s">
        <v>24</v>
      </c>
      <c r="AX60" s="73" t="s">
        <v>24</v>
      </c>
      <c r="AY60" s="73" t="s">
        <v>24</v>
      </c>
      <c r="AZ60" s="73" t="s">
        <v>24</v>
      </c>
      <c r="BA60" s="73" t="s">
        <v>24</v>
      </c>
      <c r="BB60" s="73" t="s">
        <v>24</v>
      </c>
      <c r="BC60" s="73" t="s">
        <v>24</v>
      </c>
      <c r="BD60" s="73" t="s">
        <v>24</v>
      </c>
      <c r="BE60" s="73" t="s">
        <v>24</v>
      </c>
      <c r="BF60" s="73" t="s">
        <v>24</v>
      </c>
      <c r="BG60" s="73" t="s">
        <v>24</v>
      </c>
      <c r="BH60" s="73" t="s">
        <v>24</v>
      </c>
      <c r="BI60" s="73" t="s">
        <v>24</v>
      </c>
      <c r="BJ60" s="73" t="s">
        <v>24</v>
      </c>
      <c r="BK60" s="73" t="s">
        <v>24</v>
      </c>
      <c r="BL60" s="73" t="s">
        <v>24</v>
      </c>
      <c r="BM60" s="73" t="s">
        <v>24</v>
      </c>
      <c r="BN60" s="73" t="s">
        <v>24</v>
      </c>
      <c r="BP60" s="86">
        <v>1953</v>
      </c>
    </row>
    <row r="61" spans="2:68">
      <c r="B61" s="86">
        <v>1954</v>
      </c>
      <c r="C61" s="73" t="s">
        <v>24</v>
      </c>
      <c r="D61" s="73" t="s">
        <v>24</v>
      </c>
      <c r="E61" s="73" t="s">
        <v>24</v>
      </c>
      <c r="F61" s="73" t="s">
        <v>24</v>
      </c>
      <c r="G61" s="73" t="s">
        <v>24</v>
      </c>
      <c r="H61" s="73" t="s">
        <v>24</v>
      </c>
      <c r="I61" s="73" t="s">
        <v>24</v>
      </c>
      <c r="J61" s="73" t="s">
        <v>24</v>
      </c>
      <c r="K61" s="73" t="s">
        <v>24</v>
      </c>
      <c r="L61" s="73" t="s">
        <v>24</v>
      </c>
      <c r="M61" s="73" t="s">
        <v>24</v>
      </c>
      <c r="N61" s="73" t="s">
        <v>24</v>
      </c>
      <c r="O61" s="73" t="s">
        <v>24</v>
      </c>
      <c r="P61" s="73" t="s">
        <v>24</v>
      </c>
      <c r="Q61" s="73" t="s">
        <v>24</v>
      </c>
      <c r="R61" s="73" t="s">
        <v>24</v>
      </c>
      <c r="S61" s="73" t="s">
        <v>24</v>
      </c>
      <c r="T61" s="73" t="s">
        <v>24</v>
      </c>
      <c r="U61" s="73" t="s">
        <v>24</v>
      </c>
      <c r="V61" s="73" t="s">
        <v>24</v>
      </c>
      <c r="X61" s="86">
        <v>1954</v>
      </c>
      <c r="Y61" s="73" t="s">
        <v>24</v>
      </c>
      <c r="Z61" s="73" t="s">
        <v>24</v>
      </c>
      <c r="AA61" s="73" t="s">
        <v>24</v>
      </c>
      <c r="AB61" s="73" t="s">
        <v>24</v>
      </c>
      <c r="AC61" s="73" t="s">
        <v>24</v>
      </c>
      <c r="AD61" s="73" t="s">
        <v>24</v>
      </c>
      <c r="AE61" s="73" t="s">
        <v>24</v>
      </c>
      <c r="AF61" s="73" t="s">
        <v>24</v>
      </c>
      <c r="AG61" s="73" t="s">
        <v>24</v>
      </c>
      <c r="AH61" s="73" t="s">
        <v>24</v>
      </c>
      <c r="AI61" s="73" t="s">
        <v>24</v>
      </c>
      <c r="AJ61" s="73" t="s">
        <v>24</v>
      </c>
      <c r="AK61" s="73" t="s">
        <v>24</v>
      </c>
      <c r="AL61" s="73" t="s">
        <v>24</v>
      </c>
      <c r="AM61" s="73" t="s">
        <v>24</v>
      </c>
      <c r="AN61" s="73" t="s">
        <v>24</v>
      </c>
      <c r="AO61" s="73" t="s">
        <v>24</v>
      </c>
      <c r="AP61" s="73" t="s">
        <v>24</v>
      </c>
      <c r="AQ61" s="73" t="s">
        <v>24</v>
      </c>
      <c r="AR61" s="73" t="s">
        <v>24</v>
      </c>
      <c r="AT61" s="86">
        <v>1954</v>
      </c>
      <c r="AU61" s="73" t="s">
        <v>24</v>
      </c>
      <c r="AV61" s="73" t="s">
        <v>24</v>
      </c>
      <c r="AW61" s="73" t="s">
        <v>24</v>
      </c>
      <c r="AX61" s="73" t="s">
        <v>24</v>
      </c>
      <c r="AY61" s="73" t="s">
        <v>24</v>
      </c>
      <c r="AZ61" s="73" t="s">
        <v>24</v>
      </c>
      <c r="BA61" s="73" t="s">
        <v>24</v>
      </c>
      <c r="BB61" s="73" t="s">
        <v>24</v>
      </c>
      <c r="BC61" s="73" t="s">
        <v>24</v>
      </c>
      <c r="BD61" s="73" t="s">
        <v>24</v>
      </c>
      <c r="BE61" s="73" t="s">
        <v>24</v>
      </c>
      <c r="BF61" s="73" t="s">
        <v>24</v>
      </c>
      <c r="BG61" s="73" t="s">
        <v>24</v>
      </c>
      <c r="BH61" s="73" t="s">
        <v>24</v>
      </c>
      <c r="BI61" s="73" t="s">
        <v>24</v>
      </c>
      <c r="BJ61" s="73" t="s">
        <v>24</v>
      </c>
      <c r="BK61" s="73" t="s">
        <v>24</v>
      </c>
      <c r="BL61" s="73" t="s">
        <v>24</v>
      </c>
      <c r="BM61" s="73" t="s">
        <v>24</v>
      </c>
      <c r="BN61" s="73" t="s">
        <v>24</v>
      </c>
      <c r="BP61" s="86">
        <v>1954</v>
      </c>
    </row>
    <row r="62" spans="2:68">
      <c r="B62" s="86">
        <v>1955</v>
      </c>
      <c r="C62" s="73" t="s">
        <v>24</v>
      </c>
      <c r="D62" s="73" t="s">
        <v>24</v>
      </c>
      <c r="E62" s="73" t="s">
        <v>24</v>
      </c>
      <c r="F62" s="73" t="s">
        <v>24</v>
      </c>
      <c r="G62" s="73" t="s">
        <v>24</v>
      </c>
      <c r="H62" s="73" t="s">
        <v>24</v>
      </c>
      <c r="I62" s="73" t="s">
        <v>24</v>
      </c>
      <c r="J62" s="73" t="s">
        <v>24</v>
      </c>
      <c r="K62" s="73" t="s">
        <v>24</v>
      </c>
      <c r="L62" s="73" t="s">
        <v>24</v>
      </c>
      <c r="M62" s="73" t="s">
        <v>24</v>
      </c>
      <c r="N62" s="73" t="s">
        <v>24</v>
      </c>
      <c r="O62" s="73" t="s">
        <v>24</v>
      </c>
      <c r="P62" s="73" t="s">
        <v>24</v>
      </c>
      <c r="Q62" s="73" t="s">
        <v>24</v>
      </c>
      <c r="R62" s="73" t="s">
        <v>24</v>
      </c>
      <c r="S62" s="73" t="s">
        <v>24</v>
      </c>
      <c r="T62" s="73" t="s">
        <v>24</v>
      </c>
      <c r="U62" s="73" t="s">
        <v>24</v>
      </c>
      <c r="V62" s="73" t="s">
        <v>24</v>
      </c>
      <c r="X62" s="86">
        <v>1955</v>
      </c>
      <c r="Y62" s="73" t="s">
        <v>24</v>
      </c>
      <c r="Z62" s="73" t="s">
        <v>24</v>
      </c>
      <c r="AA62" s="73" t="s">
        <v>24</v>
      </c>
      <c r="AB62" s="73" t="s">
        <v>24</v>
      </c>
      <c r="AC62" s="73" t="s">
        <v>24</v>
      </c>
      <c r="AD62" s="73" t="s">
        <v>24</v>
      </c>
      <c r="AE62" s="73" t="s">
        <v>24</v>
      </c>
      <c r="AF62" s="73" t="s">
        <v>24</v>
      </c>
      <c r="AG62" s="73" t="s">
        <v>24</v>
      </c>
      <c r="AH62" s="73" t="s">
        <v>24</v>
      </c>
      <c r="AI62" s="73" t="s">
        <v>24</v>
      </c>
      <c r="AJ62" s="73" t="s">
        <v>24</v>
      </c>
      <c r="AK62" s="73" t="s">
        <v>24</v>
      </c>
      <c r="AL62" s="73" t="s">
        <v>24</v>
      </c>
      <c r="AM62" s="73" t="s">
        <v>24</v>
      </c>
      <c r="AN62" s="73" t="s">
        <v>24</v>
      </c>
      <c r="AO62" s="73" t="s">
        <v>24</v>
      </c>
      <c r="AP62" s="73" t="s">
        <v>24</v>
      </c>
      <c r="AQ62" s="73" t="s">
        <v>24</v>
      </c>
      <c r="AR62" s="73" t="s">
        <v>24</v>
      </c>
      <c r="AT62" s="86">
        <v>1955</v>
      </c>
      <c r="AU62" s="73" t="s">
        <v>24</v>
      </c>
      <c r="AV62" s="73" t="s">
        <v>24</v>
      </c>
      <c r="AW62" s="73" t="s">
        <v>24</v>
      </c>
      <c r="AX62" s="73" t="s">
        <v>24</v>
      </c>
      <c r="AY62" s="73" t="s">
        <v>24</v>
      </c>
      <c r="AZ62" s="73" t="s">
        <v>24</v>
      </c>
      <c r="BA62" s="73" t="s">
        <v>24</v>
      </c>
      <c r="BB62" s="73" t="s">
        <v>24</v>
      </c>
      <c r="BC62" s="73" t="s">
        <v>24</v>
      </c>
      <c r="BD62" s="73" t="s">
        <v>24</v>
      </c>
      <c r="BE62" s="73" t="s">
        <v>24</v>
      </c>
      <c r="BF62" s="73" t="s">
        <v>24</v>
      </c>
      <c r="BG62" s="73" t="s">
        <v>24</v>
      </c>
      <c r="BH62" s="73" t="s">
        <v>24</v>
      </c>
      <c r="BI62" s="73" t="s">
        <v>24</v>
      </c>
      <c r="BJ62" s="73" t="s">
        <v>24</v>
      </c>
      <c r="BK62" s="73" t="s">
        <v>24</v>
      </c>
      <c r="BL62" s="73" t="s">
        <v>24</v>
      </c>
      <c r="BM62" s="73" t="s">
        <v>24</v>
      </c>
      <c r="BN62" s="73" t="s">
        <v>24</v>
      </c>
      <c r="BP62" s="86">
        <v>1955</v>
      </c>
    </row>
    <row r="63" spans="2:68">
      <c r="B63" s="86">
        <v>1956</v>
      </c>
      <c r="C63" s="73" t="s">
        <v>24</v>
      </c>
      <c r="D63" s="73" t="s">
        <v>24</v>
      </c>
      <c r="E63" s="73" t="s">
        <v>24</v>
      </c>
      <c r="F63" s="73" t="s">
        <v>24</v>
      </c>
      <c r="G63" s="73" t="s">
        <v>24</v>
      </c>
      <c r="H63" s="73" t="s">
        <v>24</v>
      </c>
      <c r="I63" s="73" t="s">
        <v>24</v>
      </c>
      <c r="J63" s="73" t="s">
        <v>24</v>
      </c>
      <c r="K63" s="73" t="s">
        <v>24</v>
      </c>
      <c r="L63" s="73" t="s">
        <v>24</v>
      </c>
      <c r="M63" s="73" t="s">
        <v>24</v>
      </c>
      <c r="N63" s="73" t="s">
        <v>24</v>
      </c>
      <c r="O63" s="73" t="s">
        <v>24</v>
      </c>
      <c r="P63" s="73" t="s">
        <v>24</v>
      </c>
      <c r="Q63" s="73" t="s">
        <v>24</v>
      </c>
      <c r="R63" s="73" t="s">
        <v>24</v>
      </c>
      <c r="S63" s="73" t="s">
        <v>24</v>
      </c>
      <c r="T63" s="73" t="s">
        <v>24</v>
      </c>
      <c r="U63" s="73" t="s">
        <v>24</v>
      </c>
      <c r="V63" s="73" t="s">
        <v>24</v>
      </c>
      <c r="X63" s="86">
        <v>1956</v>
      </c>
      <c r="Y63" s="73" t="s">
        <v>24</v>
      </c>
      <c r="Z63" s="73" t="s">
        <v>24</v>
      </c>
      <c r="AA63" s="73" t="s">
        <v>24</v>
      </c>
      <c r="AB63" s="73" t="s">
        <v>24</v>
      </c>
      <c r="AC63" s="73" t="s">
        <v>24</v>
      </c>
      <c r="AD63" s="73" t="s">
        <v>24</v>
      </c>
      <c r="AE63" s="73" t="s">
        <v>24</v>
      </c>
      <c r="AF63" s="73" t="s">
        <v>24</v>
      </c>
      <c r="AG63" s="73" t="s">
        <v>24</v>
      </c>
      <c r="AH63" s="73" t="s">
        <v>24</v>
      </c>
      <c r="AI63" s="73" t="s">
        <v>24</v>
      </c>
      <c r="AJ63" s="73" t="s">
        <v>24</v>
      </c>
      <c r="AK63" s="73" t="s">
        <v>24</v>
      </c>
      <c r="AL63" s="73" t="s">
        <v>24</v>
      </c>
      <c r="AM63" s="73" t="s">
        <v>24</v>
      </c>
      <c r="AN63" s="73" t="s">
        <v>24</v>
      </c>
      <c r="AO63" s="73" t="s">
        <v>24</v>
      </c>
      <c r="AP63" s="73" t="s">
        <v>24</v>
      </c>
      <c r="AQ63" s="73" t="s">
        <v>24</v>
      </c>
      <c r="AR63" s="73" t="s">
        <v>24</v>
      </c>
      <c r="AT63" s="86">
        <v>1956</v>
      </c>
      <c r="AU63" s="73" t="s">
        <v>24</v>
      </c>
      <c r="AV63" s="73" t="s">
        <v>24</v>
      </c>
      <c r="AW63" s="73" t="s">
        <v>24</v>
      </c>
      <c r="AX63" s="73" t="s">
        <v>24</v>
      </c>
      <c r="AY63" s="73" t="s">
        <v>24</v>
      </c>
      <c r="AZ63" s="73" t="s">
        <v>24</v>
      </c>
      <c r="BA63" s="73" t="s">
        <v>24</v>
      </c>
      <c r="BB63" s="73" t="s">
        <v>24</v>
      </c>
      <c r="BC63" s="73" t="s">
        <v>24</v>
      </c>
      <c r="BD63" s="73" t="s">
        <v>24</v>
      </c>
      <c r="BE63" s="73" t="s">
        <v>24</v>
      </c>
      <c r="BF63" s="73" t="s">
        <v>24</v>
      </c>
      <c r="BG63" s="73" t="s">
        <v>24</v>
      </c>
      <c r="BH63" s="73" t="s">
        <v>24</v>
      </c>
      <c r="BI63" s="73" t="s">
        <v>24</v>
      </c>
      <c r="BJ63" s="73" t="s">
        <v>24</v>
      </c>
      <c r="BK63" s="73" t="s">
        <v>24</v>
      </c>
      <c r="BL63" s="73" t="s">
        <v>24</v>
      </c>
      <c r="BM63" s="73" t="s">
        <v>24</v>
      </c>
      <c r="BN63" s="73" t="s">
        <v>24</v>
      </c>
      <c r="BP63" s="86">
        <v>1956</v>
      </c>
    </row>
    <row r="64" spans="2:68">
      <c r="B64" s="86">
        <v>1957</v>
      </c>
      <c r="C64" s="73" t="s">
        <v>24</v>
      </c>
      <c r="D64" s="73" t="s">
        <v>24</v>
      </c>
      <c r="E64" s="73" t="s">
        <v>24</v>
      </c>
      <c r="F64" s="73" t="s">
        <v>24</v>
      </c>
      <c r="G64" s="73" t="s">
        <v>24</v>
      </c>
      <c r="H64" s="73" t="s">
        <v>24</v>
      </c>
      <c r="I64" s="73" t="s">
        <v>24</v>
      </c>
      <c r="J64" s="73" t="s">
        <v>24</v>
      </c>
      <c r="K64" s="73" t="s">
        <v>24</v>
      </c>
      <c r="L64" s="73" t="s">
        <v>24</v>
      </c>
      <c r="M64" s="73" t="s">
        <v>24</v>
      </c>
      <c r="N64" s="73" t="s">
        <v>24</v>
      </c>
      <c r="O64" s="73" t="s">
        <v>24</v>
      </c>
      <c r="P64" s="73" t="s">
        <v>24</v>
      </c>
      <c r="Q64" s="73" t="s">
        <v>24</v>
      </c>
      <c r="R64" s="73" t="s">
        <v>24</v>
      </c>
      <c r="S64" s="73" t="s">
        <v>24</v>
      </c>
      <c r="T64" s="73" t="s">
        <v>24</v>
      </c>
      <c r="U64" s="73" t="s">
        <v>24</v>
      </c>
      <c r="V64" s="73" t="s">
        <v>24</v>
      </c>
      <c r="X64" s="86">
        <v>1957</v>
      </c>
      <c r="Y64" s="73" t="s">
        <v>24</v>
      </c>
      <c r="Z64" s="73" t="s">
        <v>24</v>
      </c>
      <c r="AA64" s="73" t="s">
        <v>24</v>
      </c>
      <c r="AB64" s="73" t="s">
        <v>24</v>
      </c>
      <c r="AC64" s="73" t="s">
        <v>24</v>
      </c>
      <c r="AD64" s="73" t="s">
        <v>24</v>
      </c>
      <c r="AE64" s="73" t="s">
        <v>24</v>
      </c>
      <c r="AF64" s="73" t="s">
        <v>24</v>
      </c>
      <c r="AG64" s="73" t="s">
        <v>24</v>
      </c>
      <c r="AH64" s="73" t="s">
        <v>24</v>
      </c>
      <c r="AI64" s="73" t="s">
        <v>24</v>
      </c>
      <c r="AJ64" s="73" t="s">
        <v>24</v>
      </c>
      <c r="AK64" s="73" t="s">
        <v>24</v>
      </c>
      <c r="AL64" s="73" t="s">
        <v>24</v>
      </c>
      <c r="AM64" s="73" t="s">
        <v>24</v>
      </c>
      <c r="AN64" s="73" t="s">
        <v>24</v>
      </c>
      <c r="AO64" s="73" t="s">
        <v>24</v>
      </c>
      <c r="AP64" s="73" t="s">
        <v>24</v>
      </c>
      <c r="AQ64" s="73" t="s">
        <v>24</v>
      </c>
      <c r="AR64" s="73" t="s">
        <v>24</v>
      </c>
      <c r="AT64" s="86">
        <v>1957</v>
      </c>
      <c r="AU64" s="73" t="s">
        <v>24</v>
      </c>
      <c r="AV64" s="73" t="s">
        <v>24</v>
      </c>
      <c r="AW64" s="73" t="s">
        <v>24</v>
      </c>
      <c r="AX64" s="73" t="s">
        <v>24</v>
      </c>
      <c r="AY64" s="73" t="s">
        <v>24</v>
      </c>
      <c r="AZ64" s="73" t="s">
        <v>24</v>
      </c>
      <c r="BA64" s="73" t="s">
        <v>24</v>
      </c>
      <c r="BB64" s="73" t="s">
        <v>24</v>
      </c>
      <c r="BC64" s="73" t="s">
        <v>24</v>
      </c>
      <c r="BD64" s="73" t="s">
        <v>24</v>
      </c>
      <c r="BE64" s="73" t="s">
        <v>24</v>
      </c>
      <c r="BF64" s="73" t="s">
        <v>24</v>
      </c>
      <c r="BG64" s="73" t="s">
        <v>24</v>
      </c>
      <c r="BH64" s="73" t="s">
        <v>24</v>
      </c>
      <c r="BI64" s="73" t="s">
        <v>24</v>
      </c>
      <c r="BJ64" s="73" t="s">
        <v>24</v>
      </c>
      <c r="BK64" s="73" t="s">
        <v>24</v>
      </c>
      <c r="BL64" s="73" t="s">
        <v>24</v>
      </c>
      <c r="BM64" s="73" t="s">
        <v>24</v>
      </c>
      <c r="BN64" s="73" t="s">
        <v>24</v>
      </c>
      <c r="BP64" s="86">
        <v>1957</v>
      </c>
    </row>
    <row r="65" spans="2:68">
      <c r="B65" s="87">
        <v>1958</v>
      </c>
      <c r="C65" s="73" t="s">
        <v>24</v>
      </c>
      <c r="D65" s="73" t="s">
        <v>24</v>
      </c>
      <c r="E65" s="73" t="s">
        <v>24</v>
      </c>
      <c r="F65" s="73" t="s">
        <v>24</v>
      </c>
      <c r="G65" s="73" t="s">
        <v>24</v>
      </c>
      <c r="H65" s="73" t="s">
        <v>24</v>
      </c>
      <c r="I65" s="73" t="s">
        <v>24</v>
      </c>
      <c r="J65" s="73" t="s">
        <v>24</v>
      </c>
      <c r="K65" s="73" t="s">
        <v>24</v>
      </c>
      <c r="L65" s="73" t="s">
        <v>24</v>
      </c>
      <c r="M65" s="73" t="s">
        <v>24</v>
      </c>
      <c r="N65" s="73" t="s">
        <v>24</v>
      </c>
      <c r="O65" s="73" t="s">
        <v>24</v>
      </c>
      <c r="P65" s="73" t="s">
        <v>24</v>
      </c>
      <c r="Q65" s="73" t="s">
        <v>24</v>
      </c>
      <c r="R65" s="73" t="s">
        <v>24</v>
      </c>
      <c r="S65" s="73" t="s">
        <v>24</v>
      </c>
      <c r="T65" s="73" t="s">
        <v>24</v>
      </c>
      <c r="U65" s="73" t="s">
        <v>24</v>
      </c>
      <c r="V65" s="73" t="s">
        <v>24</v>
      </c>
      <c r="X65" s="87">
        <v>1958</v>
      </c>
      <c r="Y65" s="73" t="s">
        <v>24</v>
      </c>
      <c r="Z65" s="73" t="s">
        <v>24</v>
      </c>
      <c r="AA65" s="73" t="s">
        <v>24</v>
      </c>
      <c r="AB65" s="73" t="s">
        <v>24</v>
      </c>
      <c r="AC65" s="73" t="s">
        <v>24</v>
      </c>
      <c r="AD65" s="73" t="s">
        <v>24</v>
      </c>
      <c r="AE65" s="73" t="s">
        <v>24</v>
      </c>
      <c r="AF65" s="73" t="s">
        <v>24</v>
      </c>
      <c r="AG65" s="73" t="s">
        <v>24</v>
      </c>
      <c r="AH65" s="73" t="s">
        <v>24</v>
      </c>
      <c r="AI65" s="73" t="s">
        <v>24</v>
      </c>
      <c r="AJ65" s="73" t="s">
        <v>24</v>
      </c>
      <c r="AK65" s="73" t="s">
        <v>24</v>
      </c>
      <c r="AL65" s="73" t="s">
        <v>24</v>
      </c>
      <c r="AM65" s="73" t="s">
        <v>24</v>
      </c>
      <c r="AN65" s="73" t="s">
        <v>24</v>
      </c>
      <c r="AO65" s="73" t="s">
        <v>24</v>
      </c>
      <c r="AP65" s="73" t="s">
        <v>24</v>
      </c>
      <c r="AQ65" s="73" t="s">
        <v>24</v>
      </c>
      <c r="AR65" s="73" t="s">
        <v>24</v>
      </c>
      <c r="AT65" s="87">
        <v>1958</v>
      </c>
      <c r="AU65" s="73" t="s">
        <v>24</v>
      </c>
      <c r="AV65" s="73" t="s">
        <v>24</v>
      </c>
      <c r="AW65" s="73" t="s">
        <v>24</v>
      </c>
      <c r="AX65" s="73" t="s">
        <v>24</v>
      </c>
      <c r="AY65" s="73" t="s">
        <v>24</v>
      </c>
      <c r="AZ65" s="73" t="s">
        <v>24</v>
      </c>
      <c r="BA65" s="73" t="s">
        <v>24</v>
      </c>
      <c r="BB65" s="73" t="s">
        <v>24</v>
      </c>
      <c r="BC65" s="73" t="s">
        <v>24</v>
      </c>
      <c r="BD65" s="73" t="s">
        <v>24</v>
      </c>
      <c r="BE65" s="73" t="s">
        <v>24</v>
      </c>
      <c r="BF65" s="73" t="s">
        <v>24</v>
      </c>
      <c r="BG65" s="73" t="s">
        <v>24</v>
      </c>
      <c r="BH65" s="73" t="s">
        <v>24</v>
      </c>
      <c r="BI65" s="73" t="s">
        <v>24</v>
      </c>
      <c r="BJ65" s="73" t="s">
        <v>24</v>
      </c>
      <c r="BK65" s="73" t="s">
        <v>24</v>
      </c>
      <c r="BL65" s="73" t="s">
        <v>24</v>
      </c>
      <c r="BM65" s="73" t="s">
        <v>24</v>
      </c>
      <c r="BN65" s="73" t="s">
        <v>24</v>
      </c>
      <c r="BP65" s="87">
        <v>1958</v>
      </c>
    </row>
    <row r="66" spans="2:68">
      <c r="B66" s="87">
        <v>1959</v>
      </c>
      <c r="C66" s="73" t="s">
        <v>24</v>
      </c>
      <c r="D66" s="73" t="s">
        <v>24</v>
      </c>
      <c r="E66" s="73" t="s">
        <v>24</v>
      </c>
      <c r="F66" s="73" t="s">
        <v>24</v>
      </c>
      <c r="G66" s="73" t="s">
        <v>24</v>
      </c>
      <c r="H66" s="73" t="s">
        <v>24</v>
      </c>
      <c r="I66" s="73" t="s">
        <v>24</v>
      </c>
      <c r="J66" s="73" t="s">
        <v>24</v>
      </c>
      <c r="K66" s="73" t="s">
        <v>24</v>
      </c>
      <c r="L66" s="73" t="s">
        <v>24</v>
      </c>
      <c r="M66" s="73" t="s">
        <v>24</v>
      </c>
      <c r="N66" s="73" t="s">
        <v>24</v>
      </c>
      <c r="O66" s="73" t="s">
        <v>24</v>
      </c>
      <c r="P66" s="73" t="s">
        <v>24</v>
      </c>
      <c r="Q66" s="73" t="s">
        <v>24</v>
      </c>
      <c r="R66" s="73" t="s">
        <v>24</v>
      </c>
      <c r="S66" s="73" t="s">
        <v>24</v>
      </c>
      <c r="T66" s="73" t="s">
        <v>24</v>
      </c>
      <c r="U66" s="73" t="s">
        <v>24</v>
      </c>
      <c r="V66" s="73" t="s">
        <v>24</v>
      </c>
      <c r="X66" s="87">
        <v>1959</v>
      </c>
      <c r="Y66" s="73" t="s">
        <v>24</v>
      </c>
      <c r="Z66" s="73" t="s">
        <v>24</v>
      </c>
      <c r="AA66" s="73" t="s">
        <v>24</v>
      </c>
      <c r="AB66" s="73" t="s">
        <v>24</v>
      </c>
      <c r="AC66" s="73" t="s">
        <v>24</v>
      </c>
      <c r="AD66" s="73" t="s">
        <v>24</v>
      </c>
      <c r="AE66" s="73" t="s">
        <v>24</v>
      </c>
      <c r="AF66" s="73" t="s">
        <v>24</v>
      </c>
      <c r="AG66" s="73" t="s">
        <v>24</v>
      </c>
      <c r="AH66" s="73" t="s">
        <v>24</v>
      </c>
      <c r="AI66" s="73" t="s">
        <v>24</v>
      </c>
      <c r="AJ66" s="73" t="s">
        <v>24</v>
      </c>
      <c r="AK66" s="73" t="s">
        <v>24</v>
      </c>
      <c r="AL66" s="73" t="s">
        <v>24</v>
      </c>
      <c r="AM66" s="73" t="s">
        <v>24</v>
      </c>
      <c r="AN66" s="73" t="s">
        <v>24</v>
      </c>
      <c r="AO66" s="73" t="s">
        <v>24</v>
      </c>
      <c r="AP66" s="73" t="s">
        <v>24</v>
      </c>
      <c r="AQ66" s="73" t="s">
        <v>24</v>
      </c>
      <c r="AR66" s="73" t="s">
        <v>24</v>
      </c>
      <c r="AT66" s="87">
        <v>1959</v>
      </c>
      <c r="AU66" s="73" t="s">
        <v>24</v>
      </c>
      <c r="AV66" s="73" t="s">
        <v>24</v>
      </c>
      <c r="AW66" s="73" t="s">
        <v>24</v>
      </c>
      <c r="AX66" s="73" t="s">
        <v>24</v>
      </c>
      <c r="AY66" s="73" t="s">
        <v>24</v>
      </c>
      <c r="AZ66" s="73" t="s">
        <v>24</v>
      </c>
      <c r="BA66" s="73" t="s">
        <v>24</v>
      </c>
      <c r="BB66" s="73" t="s">
        <v>24</v>
      </c>
      <c r="BC66" s="73" t="s">
        <v>24</v>
      </c>
      <c r="BD66" s="73" t="s">
        <v>24</v>
      </c>
      <c r="BE66" s="73" t="s">
        <v>24</v>
      </c>
      <c r="BF66" s="73" t="s">
        <v>24</v>
      </c>
      <c r="BG66" s="73" t="s">
        <v>24</v>
      </c>
      <c r="BH66" s="73" t="s">
        <v>24</v>
      </c>
      <c r="BI66" s="73" t="s">
        <v>24</v>
      </c>
      <c r="BJ66" s="73" t="s">
        <v>24</v>
      </c>
      <c r="BK66" s="73" t="s">
        <v>24</v>
      </c>
      <c r="BL66" s="73" t="s">
        <v>24</v>
      </c>
      <c r="BM66" s="73" t="s">
        <v>24</v>
      </c>
      <c r="BN66" s="73" t="s">
        <v>24</v>
      </c>
      <c r="BP66" s="87">
        <v>1959</v>
      </c>
    </row>
    <row r="67" spans="2:68">
      <c r="B67" s="87">
        <v>1960</v>
      </c>
      <c r="C67" s="73" t="s">
        <v>24</v>
      </c>
      <c r="D67" s="73" t="s">
        <v>24</v>
      </c>
      <c r="E67" s="73" t="s">
        <v>24</v>
      </c>
      <c r="F67" s="73" t="s">
        <v>24</v>
      </c>
      <c r="G67" s="73" t="s">
        <v>24</v>
      </c>
      <c r="H67" s="73" t="s">
        <v>24</v>
      </c>
      <c r="I67" s="73" t="s">
        <v>24</v>
      </c>
      <c r="J67" s="73" t="s">
        <v>24</v>
      </c>
      <c r="K67" s="73" t="s">
        <v>24</v>
      </c>
      <c r="L67" s="73" t="s">
        <v>24</v>
      </c>
      <c r="M67" s="73" t="s">
        <v>24</v>
      </c>
      <c r="N67" s="73" t="s">
        <v>24</v>
      </c>
      <c r="O67" s="73" t="s">
        <v>24</v>
      </c>
      <c r="P67" s="73" t="s">
        <v>24</v>
      </c>
      <c r="Q67" s="73" t="s">
        <v>24</v>
      </c>
      <c r="R67" s="73" t="s">
        <v>24</v>
      </c>
      <c r="S67" s="73" t="s">
        <v>24</v>
      </c>
      <c r="T67" s="73" t="s">
        <v>24</v>
      </c>
      <c r="U67" s="73" t="s">
        <v>24</v>
      </c>
      <c r="V67" s="73" t="s">
        <v>24</v>
      </c>
      <c r="X67" s="87">
        <v>1960</v>
      </c>
      <c r="Y67" s="73" t="s">
        <v>24</v>
      </c>
      <c r="Z67" s="73" t="s">
        <v>24</v>
      </c>
      <c r="AA67" s="73" t="s">
        <v>24</v>
      </c>
      <c r="AB67" s="73" t="s">
        <v>24</v>
      </c>
      <c r="AC67" s="73" t="s">
        <v>24</v>
      </c>
      <c r="AD67" s="73" t="s">
        <v>24</v>
      </c>
      <c r="AE67" s="73" t="s">
        <v>24</v>
      </c>
      <c r="AF67" s="73" t="s">
        <v>24</v>
      </c>
      <c r="AG67" s="73" t="s">
        <v>24</v>
      </c>
      <c r="AH67" s="73" t="s">
        <v>24</v>
      </c>
      <c r="AI67" s="73" t="s">
        <v>24</v>
      </c>
      <c r="AJ67" s="73" t="s">
        <v>24</v>
      </c>
      <c r="AK67" s="73" t="s">
        <v>24</v>
      </c>
      <c r="AL67" s="73" t="s">
        <v>24</v>
      </c>
      <c r="AM67" s="73" t="s">
        <v>24</v>
      </c>
      <c r="AN67" s="73" t="s">
        <v>24</v>
      </c>
      <c r="AO67" s="73" t="s">
        <v>24</v>
      </c>
      <c r="AP67" s="73" t="s">
        <v>24</v>
      </c>
      <c r="AQ67" s="73" t="s">
        <v>24</v>
      </c>
      <c r="AR67" s="73" t="s">
        <v>24</v>
      </c>
      <c r="AT67" s="87">
        <v>1960</v>
      </c>
      <c r="AU67" s="73" t="s">
        <v>24</v>
      </c>
      <c r="AV67" s="73" t="s">
        <v>24</v>
      </c>
      <c r="AW67" s="73" t="s">
        <v>24</v>
      </c>
      <c r="AX67" s="73" t="s">
        <v>24</v>
      </c>
      <c r="AY67" s="73" t="s">
        <v>24</v>
      </c>
      <c r="AZ67" s="73" t="s">
        <v>24</v>
      </c>
      <c r="BA67" s="73" t="s">
        <v>24</v>
      </c>
      <c r="BB67" s="73" t="s">
        <v>24</v>
      </c>
      <c r="BC67" s="73" t="s">
        <v>24</v>
      </c>
      <c r="BD67" s="73" t="s">
        <v>24</v>
      </c>
      <c r="BE67" s="73" t="s">
        <v>24</v>
      </c>
      <c r="BF67" s="73" t="s">
        <v>24</v>
      </c>
      <c r="BG67" s="73" t="s">
        <v>24</v>
      </c>
      <c r="BH67" s="73" t="s">
        <v>24</v>
      </c>
      <c r="BI67" s="73" t="s">
        <v>24</v>
      </c>
      <c r="BJ67" s="73" t="s">
        <v>24</v>
      </c>
      <c r="BK67" s="73" t="s">
        <v>24</v>
      </c>
      <c r="BL67" s="73" t="s">
        <v>24</v>
      </c>
      <c r="BM67" s="73" t="s">
        <v>24</v>
      </c>
      <c r="BN67" s="73" t="s">
        <v>24</v>
      </c>
      <c r="BP67" s="87">
        <v>1960</v>
      </c>
    </row>
    <row r="68" spans="2:68">
      <c r="B68" s="87">
        <v>1961</v>
      </c>
      <c r="C68" s="73" t="s">
        <v>24</v>
      </c>
      <c r="D68" s="73" t="s">
        <v>24</v>
      </c>
      <c r="E68" s="73" t="s">
        <v>24</v>
      </c>
      <c r="F68" s="73" t="s">
        <v>24</v>
      </c>
      <c r="G68" s="73" t="s">
        <v>24</v>
      </c>
      <c r="H68" s="73" t="s">
        <v>24</v>
      </c>
      <c r="I68" s="73" t="s">
        <v>24</v>
      </c>
      <c r="J68" s="73" t="s">
        <v>24</v>
      </c>
      <c r="K68" s="73" t="s">
        <v>24</v>
      </c>
      <c r="L68" s="73" t="s">
        <v>24</v>
      </c>
      <c r="M68" s="73" t="s">
        <v>24</v>
      </c>
      <c r="N68" s="73" t="s">
        <v>24</v>
      </c>
      <c r="O68" s="73" t="s">
        <v>24</v>
      </c>
      <c r="P68" s="73" t="s">
        <v>24</v>
      </c>
      <c r="Q68" s="73" t="s">
        <v>24</v>
      </c>
      <c r="R68" s="73" t="s">
        <v>24</v>
      </c>
      <c r="S68" s="73" t="s">
        <v>24</v>
      </c>
      <c r="T68" s="73" t="s">
        <v>24</v>
      </c>
      <c r="U68" s="73" t="s">
        <v>24</v>
      </c>
      <c r="V68" s="73" t="s">
        <v>24</v>
      </c>
      <c r="X68" s="87">
        <v>1961</v>
      </c>
      <c r="Y68" s="73" t="s">
        <v>24</v>
      </c>
      <c r="Z68" s="73" t="s">
        <v>24</v>
      </c>
      <c r="AA68" s="73" t="s">
        <v>24</v>
      </c>
      <c r="AB68" s="73" t="s">
        <v>24</v>
      </c>
      <c r="AC68" s="73" t="s">
        <v>24</v>
      </c>
      <c r="AD68" s="73" t="s">
        <v>24</v>
      </c>
      <c r="AE68" s="73" t="s">
        <v>24</v>
      </c>
      <c r="AF68" s="73" t="s">
        <v>24</v>
      </c>
      <c r="AG68" s="73" t="s">
        <v>24</v>
      </c>
      <c r="AH68" s="73" t="s">
        <v>24</v>
      </c>
      <c r="AI68" s="73" t="s">
        <v>24</v>
      </c>
      <c r="AJ68" s="73" t="s">
        <v>24</v>
      </c>
      <c r="AK68" s="73" t="s">
        <v>24</v>
      </c>
      <c r="AL68" s="73" t="s">
        <v>24</v>
      </c>
      <c r="AM68" s="73" t="s">
        <v>24</v>
      </c>
      <c r="AN68" s="73" t="s">
        <v>24</v>
      </c>
      <c r="AO68" s="73" t="s">
        <v>24</v>
      </c>
      <c r="AP68" s="73" t="s">
        <v>24</v>
      </c>
      <c r="AQ68" s="73" t="s">
        <v>24</v>
      </c>
      <c r="AR68" s="73" t="s">
        <v>24</v>
      </c>
      <c r="AT68" s="87">
        <v>1961</v>
      </c>
      <c r="AU68" s="73" t="s">
        <v>24</v>
      </c>
      <c r="AV68" s="73" t="s">
        <v>24</v>
      </c>
      <c r="AW68" s="73" t="s">
        <v>24</v>
      </c>
      <c r="AX68" s="73" t="s">
        <v>24</v>
      </c>
      <c r="AY68" s="73" t="s">
        <v>24</v>
      </c>
      <c r="AZ68" s="73" t="s">
        <v>24</v>
      </c>
      <c r="BA68" s="73" t="s">
        <v>24</v>
      </c>
      <c r="BB68" s="73" t="s">
        <v>24</v>
      </c>
      <c r="BC68" s="73" t="s">
        <v>24</v>
      </c>
      <c r="BD68" s="73" t="s">
        <v>24</v>
      </c>
      <c r="BE68" s="73" t="s">
        <v>24</v>
      </c>
      <c r="BF68" s="73" t="s">
        <v>24</v>
      </c>
      <c r="BG68" s="73" t="s">
        <v>24</v>
      </c>
      <c r="BH68" s="73" t="s">
        <v>24</v>
      </c>
      <c r="BI68" s="73" t="s">
        <v>24</v>
      </c>
      <c r="BJ68" s="73" t="s">
        <v>24</v>
      </c>
      <c r="BK68" s="73" t="s">
        <v>24</v>
      </c>
      <c r="BL68" s="73" t="s">
        <v>24</v>
      </c>
      <c r="BM68" s="73" t="s">
        <v>24</v>
      </c>
      <c r="BN68" s="73" t="s">
        <v>24</v>
      </c>
      <c r="BP68" s="87">
        <v>1961</v>
      </c>
    </row>
    <row r="69" spans="2:68">
      <c r="B69" s="87">
        <v>1962</v>
      </c>
      <c r="C69" s="73" t="s">
        <v>24</v>
      </c>
      <c r="D69" s="73" t="s">
        <v>24</v>
      </c>
      <c r="E69" s="73" t="s">
        <v>24</v>
      </c>
      <c r="F69" s="73" t="s">
        <v>24</v>
      </c>
      <c r="G69" s="73" t="s">
        <v>24</v>
      </c>
      <c r="H69" s="73" t="s">
        <v>24</v>
      </c>
      <c r="I69" s="73" t="s">
        <v>24</v>
      </c>
      <c r="J69" s="73" t="s">
        <v>24</v>
      </c>
      <c r="K69" s="73" t="s">
        <v>24</v>
      </c>
      <c r="L69" s="73" t="s">
        <v>24</v>
      </c>
      <c r="M69" s="73" t="s">
        <v>24</v>
      </c>
      <c r="N69" s="73" t="s">
        <v>24</v>
      </c>
      <c r="O69" s="73" t="s">
        <v>24</v>
      </c>
      <c r="P69" s="73" t="s">
        <v>24</v>
      </c>
      <c r="Q69" s="73" t="s">
        <v>24</v>
      </c>
      <c r="R69" s="73" t="s">
        <v>24</v>
      </c>
      <c r="S69" s="73" t="s">
        <v>24</v>
      </c>
      <c r="T69" s="73" t="s">
        <v>24</v>
      </c>
      <c r="U69" s="73" t="s">
        <v>24</v>
      </c>
      <c r="V69" s="73" t="s">
        <v>24</v>
      </c>
      <c r="X69" s="87">
        <v>1962</v>
      </c>
      <c r="Y69" s="73" t="s">
        <v>24</v>
      </c>
      <c r="Z69" s="73" t="s">
        <v>24</v>
      </c>
      <c r="AA69" s="73" t="s">
        <v>24</v>
      </c>
      <c r="AB69" s="73" t="s">
        <v>24</v>
      </c>
      <c r="AC69" s="73" t="s">
        <v>24</v>
      </c>
      <c r="AD69" s="73" t="s">
        <v>24</v>
      </c>
      <c r="AE69" s="73" t="s">
        <v>24</v>
      </c>
      <c r="AF69" s="73" t="s">
        <v>24</v>
      </c>
      <c r="AG69" s="73" t="s">
        <v>24</v>
      </c>
      <c r="AH69" s="73" t="s">
        <v>24</v>
      </c>
      <c r="AI69" s="73" t="s">
        <v>24</v>
      </c>
      <c r="AJ69" s="73" t="s">
        <v>24</v>
      </c>
      <c r="AK69" s="73" t="s">
        <v>24</v>
      </c>
      <c r="AL69" s="73" t="s">
        <v>24</v>
      </c>
      <c r="AM69" s="73" t="s">
        <v>24</v>
      </c>
      <c r="AN69" s="73" t="s">
        <v>24</v>
      </c>
      <c r="AO69" s="73" t="s">
        <v>24</v>
      </c>
      <c r="AP69" s="73" t="s">
        <v>24</v>
      </c>
      <c r="AQ69" s="73" t="s">
        <v>24</v>
      </c>
      <c r="AR69" s="73" t="s">
        <v>24</v>
      </c>
      <c r="AT69" s="87">
        <v>1962</v>
      </c>
      <c r="AU69" s="73" t="s">
        <v>24</v>
      </c>
      <c r="AV69" s="73" t="s">
        <v>24</v>
      </c>
      <c r="AW69" s="73" t="s">
        <v>24</v>
      </c>
      <c r="AX69" s="73" t="s">
        <v>24</v>
      </c>
      <c r="AY69" s="73" t="s">
        <v>24</v>
      </c>
      <c r="AZ69" s="73" t="s">
        <v>24</v>
      </c>
      <c r="BA69" s="73" t="s">
        <v>24</v>
      </c>
      <c r="BB69" s="73" t="s">
        <v>24</v>
      </c>
      <c r="BC69" s="73" t="s">
        <v>24</v>
      </c>
      <c r="BD69" s="73" t="s">
        <v>24</v>
      </c>
      <c r="BE69" s="73" t="s">
        <v>24</v>
      </c>
      <c r="BF69" s="73" t="s">
        <v>24</v>
      </c>
      <c r="BG69" s="73" t="s">
        <v>24</v>
      </c>
      <c r="BH69" s="73" t="s">
        <v>24</v>
      </c>
      <c r="BI69" s="73" t="s">
        <v>24</v>
      </c>
      <c r="BJ69" s="73" t="s">
        <v>24</v>
      </c>
      <c r="BK69" s="73" t="s">
        <v>24</v>
      </c>
      <c r="BL69" s="73" t="s">
        <v>24</v>
      </c>
      <c r="BM69" s="73" t="s">
        <v>24</v>
      </c>
      <c r="BN69" s="73" t="s">
        <v>24</v>
      </c>
      <c r="BP69" s="87">
        <v>1962</v>
      </c>
    </row>
    <row r="70" spans="2:68">
      <c r="B70" s="87">
        <v>1963</v>
      </c>
      <c r="C70" s="73" t="s">
        <v>24</v>
      </c>
      <c r="D70" s="73" t="s">
        <v>24</v>
      </c>
      <c r="E70" s="73" t="s">
        <v>24</v>
      </c>
      <c r="F70" s="73" t="s">
        <v>24</v>
      </c>
      <c r="G70" s="73" t="s">
        <v>24</v>
      </c>
      <c r="H70" s="73" t="s">
        <v>24</v>
      </c>
      <c r="I70" s="73" t="s">
        <v>24</v>
      </c>
      <c r="J70" s="73" t="s">
        <v>24</v>
      </c>
      <c r="K70" s="73" t="s">
        <v>24</v>
      </c>
      <c r="L70" s="73" t="s">
        <v>24</v>
      </c>
      <c r="M70" s="73" t="s">
        <v>24</v>
      </c>
      <c r="N70" s="73" t="s">
        <v>24</v>
      </c>
      <c r="O70" s="73" t="s">
        <v>24</v>
      </c>
      <c r="P70" s="73" t="s">
        <v>24</v>
      </c>
      <c r="Q70" s="73" t="s">
        <v>24</v>
      </c>
      <c r="R70" s="73" t="s">
        <v>24</v>
      </c>
      <c r="S70" s="73" t="s">
        <v>24</v>
      </c>
      <c r="T70" s="73" t="s">
        <v>24</v>
      </c>
      <c r="U70" s="73" t="s">
        <v>24</v>
      </c>
      <c r="V70" s="73" t="s">
        <v>24</v>
      </c>
      <c r="X70" s="87">
        <v>1963</v>
      </c>
      <c r="Y70" s="73" t="s">
        <v>24</v>
      </c>
      <c r="Z70" s="73" t="s">
        <v>24</v>
      </c>
      <c r="AA70" s="73" t="s">
        <v>24</v>
      </c>
      <c r="AB70" s="73" t="s">
        <v>24</v>
      </c>
      <c r="AC70" s="73" t="s">
        <v>24</v>
      </c>
      <c r="AD70" s="73" t="s">
        <v>24</v>
      </c>
      <c r="AE70" s="73" t="s">
        <v>24</v>
      </c>
      <c r="AF70" s="73" t="s">
        <v>24</v>
      </c>
      <c r="AG70" s="73" t="s">
        <v>24</v>
      </c>
      <c r="AH70" s="73" t="s">
        <v>24</v>
      </c>
      <c r="AI70" s="73" t="s">
        <v>24</v>
      </c>
      <c r="AJ70" s="73" t="s">
        <v>24</v>
      </c>
      <c r="AK70" s="73" t="s">
        <v>24</v>
      </c>
      <c r="AL70" s="73" t="s">
        <v>24</v>
      </c>
      <c r="AM70" s="73" t="s">
        <v>24</v>
      </c>
      <c r="AN70" s="73" t="s">
        <v>24</v>
      </c>
      <c r="AO70" s="73" t="s">
        <v>24</v>
      </c>
      <c r="AP70" s="73" t="s">
        <v>24</v>
      </c>
      <c r="AQ70" s="73" t="s">
        <v>24</v>
      </c>
      <c r="AR70" s="73" t="s">
        <v>24</v>
      </c>
      <c r="AT70" s="87">
        <v>1963</v>
      </c>
      <c r="AU70" s="73" t="s">
        <v>24</v>
      </c>
      <c r="AV70" s="73" t="s">
        <v>24</v>
      </c>
      <c r="AW70" s="73" t="s">
        <v>24</v>
      </c>
      <c r="AX70" s="73" t="s">
        <v>24</v>
      </c>
      <c r="AY70" s="73" t="s">
        <v>24</v>
      </c>
      <c r="AZ70" s="73" t="s">
        <v>24</v>
      </c>
      <c r="BA70" s="73" t="s">
        <v>24</v>
      </c>
      <c r="BB70" s="73" t="s">
        <v>24</v>
      </c>
      <c r="BC70" s="73" t="s">
        <v>24</v>
      </c>
      <c r="BD70" s="73" t="s">
        <v>24</v>
      </c>
      <c r="BE70" s="73" t="s">
        <v>24</v>
      </c>
      <c r="BF70" s="73" t="s">
        <v>24</v>
      </c>
      <c r="BG70" s="73" t="s">
        <v>24</v>
      </c>
      <c r="BH70" s="73" t="s">
        <v>24</v>
      </c>
      <c r="BI70" s="73" t="s">
        <v>24</v>
      </c>
      <c r="BJ70" s="73" t="s">
        <v>24</v>
      </c>
      <c r="BK70" s="73" t="s">
        <v>24</v>
      </c>
      <c r="BL70" s="73" t="s">
        <v>24</v>
      </c>
      <c r="BM70" s="73" t="s">
        <v>24</v>
      </c>
      <c r="BN70" s="73" t="s">
        <v>24</v>
      </c>
      <c r="BP70" s="87">
        <v>1963</v>
      </c>
    </row>
    <row r="71" spans="2:68">
      <c r="B71" s="87">
        <v>1964</v>
      </c>
      <c r="C71" s="73" t="s">
        <v>24</v>
      </c>
      <c r="D71" s="73" t="s">
        <v>24</v>
      </c>
      <c r="E71" s="73" t="s">
        <v>24</v>
      </c>
      <c r="F71" s="73" t="s">
        <v>24</v>
      </c>
      <c r="G71" s="73" t="s">
        <v>24</v>
      </c>
      <c r="H71" s="73" t="s">
        <v>24</v>
      </c>
      <c r="I71" s="73" t="s">
        <v>24</v>
      </c>
      <c r="J71" s="73" t="s">
        <v>24</v>
      </c>
      <c r="K71" s="73" t="s">
        <v>24</v>
      </c>
      <c r="L71" s="73" t="s">
        <v>24</v>
      </c>
      <c r="M71" s="73" t="s">
        <v>24</v>
      </c>
      <c r="N71" s="73" t="s">
        <v>24</v>
      </c>
      <c r="O71" s="73" t="s">
        <v>24</v>
      </c>
      <c r="P71" s="73" t="s">
        <v>24</v>
      </c>
      <c r="Q71" s="73" t="s">
        <v>24</v>
      </c>
      <c r="R71" s="73" t="s">
        <v>24</v>
      </c>
      <c r="S71" s="73" t="s">
        <v>24</v>
      </c>
      <c r="T71" s="73" t="s">
        <v>24</v>
      </c>
      <c r="U71" s="73" t="s">
        <v>24</v>
      </c>
      <c r="V71" s="73" t="s">
        <v>24</v>
      </c>
      <c r="X71" s="87">
        <v>1964</v>
      </c>
      <c r="Y71" s="73" t="s">
        <v>24</v>
      </c>
      <c r="Z71" s="73" t="s">
        <v>24</v>
      </c>
      <c r="AA71" s="73" t="s">
        <v>24</v>
      </c>
      <c r="AB71" s="73" t="s">
        <v>24</v>
      </c>
      <c r="AC71" s="73" t="s">
        <v>24</v>
      </c>
      <c r="AD71" s="73" t="s">
        <v>24</v>
      </c>
      <c r="AE71" s="73" t="s">
        <v>24</v>
      </c>
      <c r="AF71" s="73" t="s">
        <v>24</v>
      </c>
      <c r="AG71" s="73" t="s">
        <v>24</v>
      </c>
      <c r="AH71" s="73" t="s">
        <v>24</v>
      </c>
      <c r="AI71" s="73" t="s">
        <v>24</v>
      </c>
      <c r="AJ71" s="73" t="s">
        <v>24</v>
      </c>
      <c r="AK71" s="73" t="s">
        <v>24</v>
      </c>
      <c r="AL71" s="73" t="s">
        <v>24</v>
      </c>
      <c r="AM71" s="73" t="s">
        <v>24</v>
      </c>
      <c r="AN71" s="73" t="s">
        <v>24</v>
      </c>
      <c r="AO71" s="73" t="s">
        <v>24</v>
      </c>
      <c r="AP71" s="73" t="s">
        <v>24</v>
      </c>
      <c r="AQ71" s="73" t="s">
        <v>24</v>
      </c>
      <c r="AR71" s="73" t="s">
        <v>24</v>
      </c>
      <c r="AT71" s="87">
        <v>1964</v>
      </c>
      <c r="AU71" s="73" t="s">
        <v>24</v>
      </c>
      <c r="AV71" s="73" t="s">
        <v>24</v>
      </c>
      <c r="AW71" s="73" t="s">
        <v>24</v>
      </c>
      <c r="AX71" s="73" t="s">
        <v>24</v>
      </c>
      <c r="AY71" s="73" t="s">
        <v>24</v>
      </c>
      <c r="AZ71" s="73" t="s">
        <v>24</v>
      </c>
      <c r="BA71" s="73" t="s">
        <v>24</v>
      </c>
      <c r="BB71" s="73" t="s">
        <v>24</v>
      </c>
      <c r="BC71" s="73" t="s">
        <v>24</v>
      </c>
      <c r="BD71" s="73" t="s">
        <v>24</v>
      </c>
      <c r="BE71" s="73" t="s">
        <v>24</v>
      </c>
      <c r="BF71" s="73" t="s">
        <v>24</v>
      </c>
      <c r="BG71" s="73" t="s">
        <v>24</v>
      </c>
      <c r="BH71" s="73" t="s">
        <v>24</v>
      </c>
      <c r="BI71" s="73" t="s">
        <v>24</v>
      </c>
      <c r="BJ71" s="73" t="s">
        <v>24</v>
      </c>
      <c r="BK71" s="73" t="s">
        <v>24</v>
      </c>
      <c r="BL71" s="73" t="s">
        <v>24</v>
      </c>
      <c r="BM71" s="73" t="s">
        <v>24</v>
      </c>
      <c r="BN71" s="73" t="s">
        <v>24</v>
      </c>
      <c r="BP71" s="87">
        <v>1964</v>
      </c>
    </row>
    <row r="72" spans="2:68">
      <c r="B72" s="87">
        <v>1965</v>
      </c>
      <c r="C72" s="73" t="s">
        <v>24</v>
      </c>
      <c r="D72" s="73" t="s">
        <v>24</v>
      </c>
      <c r="E72" s="73" t="s">
        <v>24</v>
      </c>
      <c r="F72" s="73" t="s">
        <v>24</v>
      </c>
      <c r="G72" s="73" t="s">
        <v>24</v>
      </c>
      <c r="H72" s="73" t="s">
        <v>24</v>
      </c>
      <c r="I72" s="73" t="s">
        <v>24</v>
      </c>
      <c r="J72" s="73" t="s">
        <v>24</v>
      </c>
      <c r="K72" s="73" t="s">
        <v>24</v>
      </c>
      <c r="L72" s="73" t="s">
        <v>24</v>
      </c>
      <c r="M72" s="73" t="s">
        <v>24</v>
      </c>
      <c r="N72" s="73" t="s">
        <v>24</v>
      </c>
      <c r="O72" s="73" t="s">
        <v>24</v>
      </c>
      <c r="P72" s="73" t="s">
        <v>24</v>
      </c>
      <c r="Q72" s="73" t="s">
        <v>24</v>
      </c>
      <c r="R72" s="73" t="s">
        <v>24</v>
      </c>
      <c r="S72" s="73" t="s">
        <v>24</v>
      </c>
      <c r="T72" s="73" t="s">
        <v>24</v>
      </c>
      <c r="U72" s="73" t="s">
        <v>24</v>
      </c>
      <c r="V72" s="73" t="s">
        <v>24</v>
      </c>
      <c r="X72" s="87">
        <v>1965</v>
      </c>
      <c r="Y72" s="73" t="s">
        <v>24</v>
      </c>
      <c r="Z72" s="73" t="s">
        <v>24</v>
      </c>
      <c r="AA72" s="73" t="s">
        <v>24</v>
      </c>
      <c r="AB72" s="73" t="s">
        <v>24</v>
      </c>
      <c r="AC72" s="73" t="s">
        <v>24</v>
      </c>
      <c r="AD72" s="73" t="s">
        <v>24</v>
      </c>
      <c r="AE72" s="73" t="s">
        <v>24</v>
      </c>
      <c r="AF72" s="73" t="s">
        <v>24</v>
      </c>
      <c r="AG72" s="73" t="s">
        <v>24</v>
      </c>
      <c r="AH72" s="73" t="s">
        <v>24</v>
      </c>
      <c r="AI72" s="73" t="s">
        <v>24</v>
      </c>
      <c r="AJ72" s="73" t="s">
        <v>24</v>
      </c>
      <c r="AK72" s="73" t="s">
        <v>24</v>
      </c>
      <c r="AL72" s="73" t="s">
        <v>24</v>
      </c>
      <c r="AM72" s="73" t="s">
        <v>24</v>
      </c>
      <c r="AN72" s="73" t="s">
        <v>24</v>
      </c>
      <c r="AO72" s="73" t="s">
        <v>24</v>
      </c>
      <c r="AP72" s="73" t="s">
        <v>24</v>
      </c>
      <c r="AQ72" s="73" t="s">
        <v>24</v>
      </c>
      <c r="AR72" s="73" t="s">
        <v>24</v>
      </c>
      <c r="AT72" s="87">
        <v>1965</v>
      </c>
      <c r="AU72" s="73" t="s">
        <v>24</v>
      </c>
      <c r="AV72" s="73" t="s">
        <v>24</v>
      </c>
      <c r="AW72" s="73" t="s">
        <v>24</v>
      </c>
      <c r="AX72" s="73" t="s">
        <v>24</v>
      </c>
      <c r="AY72" s="73" t="s">
        <v>24</v>
      </c>
      <c r="AZ72" s="73" t="s">
        <v>24</v>
      </c>
      <c r="BA72" s="73" t="s">
        <v>24</v>
      </c>
      <c r="BB72" s="73" t="s">
        <v>24</v>
      </c>
      <c r="BC72" s="73" t="s">
        <v>24</v>
      </c>
      <c r="BD72" s="73" t="s">
        <v>24</v>
      </c>
      <c r="BE72" s="73" t="s">
        <v>24</v>
      </c>
      <c r="BF72" s="73" t="s">
        <v>24</v>
      </c>
      <c r="BG72" s="73" t="s">
        <v>24</v>
      </c>
      <c r="BH72" s="73" t="s">
        <v>24</v>
      </c>
      <c r="BI72" s="73" t="s">
        <v>24</v>
      </c>
      <c r="BJ72" s="73" t="s">
        <v>24</v>
      </c>
      <c r="BK72" s="73" t="s">
        <v>24</v>
      </c>
      <c r="BL72" s="73" t="s">
        <v>24</v>
      </c>
      <c r="BM72" s="73" t="s">
        <v>24</v>
      </c>
      <c r="BN72" s="73" t="s">
        <v>24</v>
      </c>
      <c r="BP72" s="87">
        <v>1965</v>
      </c>
    </row>
    <row r="73" spans="2:68">
      <c r="B73" s="87">
        <v>1966</v>
      </c>
      <c r="C73" s="73" t="s">
        <v>24</v>
      </c>
      <c r="D73" s="73" t="s">
        <v>24</v>
      </c>
      <c r="E73" s="73" t="s">
        <v>24</v>
      </c>
      <c r="F73" s="73" t="s">
        <v>24</v>
      </c>
      <c r="G73" s="73" t="s">
        <v>24</v>
      </c>
      <c r="H73" s="73" t="s">
        <v>24</v>
      </c>
      <c r="I73" s="73" t="s">
        <v>24</v>
      </c>
      <c r="J73" s="73" t="s">
        <v>24</v>
      </c>
      <c r="K73" s="73" t="s">
        <v>24</v>
      </c>
      <c r="L73" s="73" t="s">
        <v>24</v>
      </c>
      <c r="M73" s="73" t="s">
        <v>24</v>
      </c>
      <c r="N73" s="73" t="s">
        <v>24</v>
      </c>
      <c r="O73" s="73" t="s">
        <v>24</v>
      </c>
      <c r="P73" s="73" t="s">
        <v>24</v>
      </c>
      <c r="Q73" s="73" t="s">
        <v>24</v>
      </c>
      <c r="R73" s="73" t="s">
        <v>24</v>
      </c>
      <c r="S73" s="73" t="s">
        <v>24</v>
      </c>
      <c r="T73" s="73" t="s">
        <v>24</v>
      </c>
      <c r="U73" s="73" t="s">
        <v>24</v>
      </c>
      <c r="V73" s="73" t="s">
        <v>24</v>
      </c>
      <c r="X73" s="87">
        <v>1966</v>
      </c>
      <c r="Y73" s="73" t="s">
        <v>24</v>
      </c>
      <c r="Z73" s="73" t="s">
        <v>24</v>
      </c>
      <c r="AA73" s="73" t="s">
        <v>24</v>
      </c>
      <c r="AB73" s="73" t="s">
        <v>24</v>
      </c>
      <c r="AC73" s="73" t="s">
        <v>24</v>
      </c>
      <c r="AD73" s="73" t="s">
        <v>24</v>
      </c>
      <c r="AE73" s="73" t="s">
        <v>24</v>
      </c>
      <c r="AF73" s="73" t="s">
        <v>24</v>
      </c>
      <c r="AG73" s="73" t="s">
        <v>24</v>
      </c>
      <c r="AH73" s="73" t="s">
        <v>24</v>
      </c>
      <c r="AI73" s="73" t="s">
        <v>24</v>
      </c>
      <c r="AJ73" s="73" t="s">
        <v>24</v>
      </c>
      <c r="AK73" s="73" t="s">
        <v>24</v>
      </c>
      <c r="AL73" s="73" t="s">
        <v>24</v>
      </c>
      <c r="AM73" s="73" t="s">
        <v>24</v>
      </c>
      <c r="AN73" s="73" t="s">
        <v>24</v>
      </c>
      <c r="AO73" s="73" t="s">
        <v>24</v>
      </c>
      <c r="AP73" s="73" t="s">
        <v>24</v>
      </c>
      <c r="AQ73" s="73" t="s">
        <v>24</v>
      </c>
      <c r="AR73" s="73" t="s">
        <v>24</v>
      </c>
      <c r="AT73" s="87">
        <v>1966</v>
      </c>
      <c r="AU73" s="73" t="s">
        <v>24</v>
      </c>
      <c r="AV73" s="73" t="s">
        <v>24</v>
      </c>
      <c r="AW73" s="73" t="s">
        <v>24</v>
      </c>
      <c r="AX73" s="73" t="s">
        <v>24</v>
      </c>
      <c r="AY73" s="73" t="s">
        <v>24</v>
      </c>
      <c r="AZ73" s="73" t="s">
        <v>24</v>
      </c>
      <c r="BA73" s="73" t="s">
        <v>24</v>
      </c>
      <c r="BB73" s="73" t="s">
        <v>24</v>
      </c>
      <c r="BC73" s="73" t="s">
        <v>24</v>
      </c>
      <c r="BD73" s="73" t="s">
        <v>24</v>
      </c>
      <c r="BE73" s="73" t="s">
        <v>24</v>
      </c>
      <c r="BF73" s="73" t="s">
        <v>24</v>
      </c>
      <c r="BG73" s="73" t="s">
        <v>24</v>
      </c>
      <c r="BH73" s="73" t="s">
        <v>24</v>
      </c>
      <c r="BI73" s="73" t="s">
        <v>24</v>
      </c>
      <c r="BJ73" s="73" t="s">
        <v>24</v>
      </c>
      <c r="BK73" s="73" t="s">
        <v>24</v>
      </c>
      <c r="BL73" s="73" t="s">
        <v>24</v>
      </c>
      <c r="BM73" s="73" t="s">
        <v>24</v>
      </c>
      <c r="BN73" s="73" t="s">
        <v>24</v>
      </c>
      <c r="BP73" s="87">
        <v>1966</v>
      </c>
    </row>
    <row r="74" spans="2:68">
      <c r="B74" s="87">
        <v>1967</v>
      </c>
      <c r="C74" s="73" t="s">
        <v>24</v>
      </c>
      <c r="D74" s="73" t="s">
        <v>24</v>
      </c>
      <c r="E74" s="73" t="s">
        <v>24</v>
      </c>
      <c r="F74" s="73" t="s">
        <v>24</v>
      </c>
      <c r="G74" s="73" t="s">
        <v>24</v>
      </c>
      <c r="H74" s="73" t="s">
        <v>24</v>
      </c>
      <c r="I74" s="73" t="s">
        <v>24</v>
      </c>
      <c r="J74" s="73" t="s">
        <v>24</v>
      </c>
      <c r="K74" s="73" t="s">
        <v>24</v>
      </c>
      <c r="L74" s="73" t="s">
        <v>24</v>
      </c>
      <c r="M74" s="73" t="s">
        <v>24</v>
      </c>
      <c r="N74" s="73" t="s">
        <v>24</v>
      </c>
      <c r="O74" s="73" t="s">
        <v>24</v>
      </c>
      <c r="P74" s="73" t="s">
        <v>24</v>
      </c>
      <c r="Q74" s="73" t="s">
        <v>24</v>
      </c>
      <c r="R74" s="73" t="s">
        <v>24</v>
      </c>
      <c r="S74" s="73" t="s">
        <v>24</v>
      </c>
      <c r="T74" s="73" t="s">
        <v>24</v>
      </c>
      <c r="U74" s="73" t="s">
        <v>24</v>
      </c>
      <c r="V74" s="73" t="s">
        <v>24</v>
      </c>
      <c r="X74" s="87">
        <v>1967</v>
      </c>
      <c r="Y74" s="73" t="s">
        <v>24</v>
      </c>
      <c r="Z74" s="73" t="s">
        <v>24</v>
      </c>
      <c r="AA74" s="73" t="s">
        <v>24</v>
      </c>
      <c r="AB74" s="73" t="s">
        <v>24</v>
      </c>
      <c r="AC74" s="73" t="s">
        <v>24</v>
      </c>
      <c r="AD74" s="73" t="s">
        <v>24</v>
      </c>
      <c r="AE74" s="73" t="s">
        <v>24</v>
      </c>
      <c r="AF74" s="73" t="s">
        <v>24</v>
      </c>
      <c r="AG74" s="73" t="s">
        <v>24</v>
      </c>
      <c r="AH74" s="73" t="s">
        <v>24</v>
      </c>
      <c r="AI74" s="73" t="s">
        <v>24</v>
      </c>
      <c r="AJ74" s="73" t="s">
        <v>24</v>
      </c>
      <c r="AK74" s="73" t="s">
        <v>24</v>
      </c>
      <c r="AL74" s="73" t="s">
        <v>24</v>
      </c>
      <c r="AM74" s="73" t="s">
        <v>24</v>
      </c>
      <c r="AN74" s="73" t="s">
        <v>24</v>
      </c>
      <c r="AO74" s="73" t="s">
        <v>24</v>
      </c>
      <c r="AP74" s="73" t="s">
        <v>24</v>
      </c>
      <c r="AQ74" s="73" t="s">
        <v>24</v>
      </c>
      <c r="AR74" s="73" t="s">
        <v>24</v>
      </c>
      <c r="AT74" s="87">
        <v>1967</v>
      </c>
      <c r="AU74" s="73" t="s">
        <v>24</v>
      </c>
      <c r="AV74" s="73" t="s">
        <v>24</v>
      </c>
      <c r="AW74" s="73" t="s">
        <v>24</v>
      </c>
      <c r="AX74" s="73" t="s">
        <v>24</v>
      </c>
      <c r="AY74" s="73" t="s">
        <v>24</v>
      </c>
      <c r="AZ74" s="73" t="s">
        <v>24</v>
      </c>
      <c r="BA74" s="73" t="s">
        <v>24</v>
      </c>
      <c r="BB74" s="73" t="s">
        <v>24</v>
      </c>
      <c r="BC74" s="73" t="s">
        <v>24</v>
      </c>
      <c r="BD74" s="73" t="s">
        <v>24</v>
      </c>
      <c r="BE74" s="73" t="s">
        <v>24</v>
      </c>
      <c r="BF74" s="73" t="s">
        <v>24</v>
      </c>
      <c r="BG74" s="73" t="s">
        <v>24</v>
      </c>
      <c r="BH74" s="73" t="s">
        <v>24</v>
      </c>
      <c r="BI74" s="73" t="s">
        <v>24</v>
      </c>
      <c r="BJ74" s="73" t="s">
        <v>24</v>
      </c>
      <c r="BK74" s="73" t="s">
        <v>24</v>
      </c>
      <c r="BL74" s="73" t="s">
        <v>24</v>
      </c>
      <c r="BM74" s="73" t="s">
        <v>24</v>
      </c>
      <c r="BN74" s="73" t="s">
        <v>24</v>
      </c>
      <c r="BP74" s="87">
        <v>1967</v>
      </c>
    </row>
    <row r="75" spans="2:68">
      <c r="B75" s="88">
        <v>1968</v>
      </c>
      <c r="C75" s="73" t="s">
        <v>24</v>
      </c>
      <c r="D75" s="73" t="s">
        <v>24</v>
      </c>
      <c r="E75" s="73" t="s">
        <v>24</v>
      </c>
      <c r="F75" s="73" t="s">
        <v>24</v>
      </c>
      <c r="G75" s="73" t="s">
        <v>24</v>
      </c>
      <c r="H75" s="73" t="s">
        <v>24</v>
      </c>
      <c r="I75" s="73" t="s">
        <v>24</v>
      </c>
      <c r="J75" s="73" t="s">
        <v>24</v>
      </c>
      <c r="K75" s="73" t="s">
        <v>24</v>
      </c>
      <c r="L75" s="73" t="s">
        <v>24</v>
      </c>
      <c r="M75" s="73" t="s">
        <v>24</v>
      </c>
      <c r="N75" s="73" t="s">
        <v>24</v>
      </c>
      <c r="O75" s="73" t="s">
        <v>24</v>
      </c>
      <c r="P75" s="73" t="s">
        <v>24</v>
      </c>
      <c r="Q75" s="73" t="s">
        <v>24</v>
      </c>
      <c r="R75" s="73" t="s">
        <v>24</v>
      </c>
      <c r="S75" s="73" t="s">
        <v>24</v>
      </c>
      <c r="T75" s="73" t="s">
        <v>24</v>
      </c>
      <c r="U75" s="73" t="s">
        <v>24</v>
      </c>
      <c r="V75" s="73" t="s">
        <v>24</v>
      </c>
      <c r="X75" s="88">
        <v>1968</v>
      </c>
      <c r="Y75" s="73" t="s">
        <v>24</v>
      </c>
      <c r="Z75" s="73" t="s">
        <v>24</v>
      </c>
      <c r="AA75" s="73" t="s">
        <v>24</v>
      </c>
      <c r="AB75" s="73" t="s">
        <v>24</v>
      </c>
      <c r="AC75" s="73" t="s">
        <v>24</v>
      </c>
      <c r="AD75" s="73" t="s">
        <v>24</v>
      </c>
      <c r="AE75" s="73" t="s">
        <v>24</v>
      </c>
      <c r="AF75" s="73" t="s">
        <v>24</v>
      </c>
      <c r="AG75" s="73" t="s">
        <v>24</v>
      </c>
      <c r="AH75" s="73" t="s">
        <v>24</v>
      </c>
      <c r="AI75" s="73" t="s">
        <v>24</v>
      </c>
      <c r="AJ75" s="73" t="s">
        <v>24</v>
      </c>
      <c r="AK75" s="73" t="s">
        <v>24</v>
      </c>
      <c r="AL75" s="73" t="s">
        <v>24</v>
      </c>
      <c r="AM75" s="73" t="s">
        <v>24</v>
      </c>
      <c r="AN75" s="73" t="s">
        <v>24</v>
      </c>
      <c r="AO75" s="73" t="s">
        <v>24</v>
      </c>
      <c r="AP75" s="73" t="s">
        <v>24</v>
      </c>
      <c r="AQ75" s="73" t="s">
        <v>24</v>
      </c>
      <c r="AR75" s="73" t="s">
        <v>24</v>
      </c>
      <c r="AT75" s="88">
        <v>1968</v>
      </c>
      <c r="AU75" s="73" t="s">
        <v>24</v>
      </c>
      <c r="AV75" s="73" t="s">
        <v>24</v>
      </c>
      <c r="AW75" s="73" t="s">
        <v>24</v>
      </c>
      <c r="AX75" s="73" t="s">
        <v>24</v>
      </c>
      <c r="AY75" s="73" t="s">
        <v>24</v>
      </c>
      <c r="AZ75" s="73" t="s">
        <v>24</v>
      </c>
      <c r="BA75" s="73" t="s">
        <v>24</v>
      </c>
      <c r="BB75" s="73" t="s">
        <v>24</v>
      </c>
      <c r="BC75" s="73" t="s">
        <v>24</v>
      </c>
      <c r="BD75" s="73" t="s">
        <v>24</v>
      </c>
      <c r="BE75" s="73" t="s">
        <v>24</v>
      </c>
      <c r="BF75" s="73" t="s">
        <v>24</v>
      </c>
      <c r="BG75" s="73" t="s">
        <v>24</v>
      </c>
      <c r="BH75" s="73" t="s">
        <v>24</v>
      </c>
      <c r="BI75" s="73" t="s">
        <v>24</v>
      </c>
      <c r="BJ75" s="73" t="s">
        <v>24</v>
      </c>
      <c r="BK75" s="73" t="s">
        <v>24</v>
      </c>
      <c r="BL75" s="73" t="s">
        <v>24</v>
      </c>
      <c r="BM75" s="73" t="s">
        <v>24</v>
      </c>
      <c r="BN75" s="73" t="s">
        <v>24</v>
      </c>
      <c r="BP75" s="88">
        <v>1968</v>
      </c>
    </row>
    <row r="76" spans="2:68">
      <c r="B76" s="88">
        <v>1969</v>
      </c>
      <c r="C76" s="73" t="s">
        <v>24</v>
      </c>
      <c r="D76" s="73" t="s">
        <v>24</v>
      </c>
      <c r="E76" s="73" t="s">
        <v>24</v>
      </c>
      <c r="F76" s="73" t="s">
        <v>24</v>
      </c>
      <c r="G76" s="73" t="s">
        <v>24</v>
      </c>
      <c r="H76" s="73" t="s">
        <v>24</v>
      </c>
      <c r="I76" s="73" t="s">
        <v>24</v>
      </c>
      <c r="J76" s="73" t="s">
        <v>24</v>
      </c>
      <c r="K76" s="73" t="s">
        <v>24</v>
      </c>
      <c r="L76" s="73" t="s">
        <v>24</v>
      </c>
      <c r="M76" s="73" t="s">
        <v>24</v>
      </c>
      <c r="N76" s="73" t="s">
        <v>24</v>
      </c>
      <c r="O76" s="73" t="s">
        <v>24</v>
      </c>
      <c r="P76" s="73" t="s">
        <v>24</v>
      </c>
      <c r="Q76" s="73" t="s">
        <v>24</v>
      </c>
      <c r="R76" s="73" t="s">
        <v>24</v>
      </c>
      <c r="S76" s="73" t="s">
        <v>24</v>
      </c>
      <c r="T76" s="73" t="s">
        <v>24</v>
      </c>
      <c r="U76" s="73" t="s">
        <v>24</v>
      </c>
      <c r="V76" s="73" t="s">
        <v>24</v>
      </c>
      <c r="X76" s="88">
        <v>1969</v>
      </c>
      <c r="Y76" s="73" t="s">
        <v>24</v>
      </c>
      <c r="Z76" s="73" t="s">
        <v>24</v>
      </c>
      <c r="AA76" s="73" t="s">
        <v>24</v>
      </c>
      <c r="AB76" s="73" t="s">
        <v>24</v>
      </c>
      <c r="AC76" s="73" t="s">
        <v>24</v>
      </c>
      <c r="AD76" s="73" t="s">
        <v>24</v>
      </c>
      <c r="AE76" s="73" t="s">
        <v>24</v>
      </c>
      <c r="AF76" s="73" t="s">
        <v>24</v>
      </c>
      <c r="AG76" s="73" t="s">
        <v>24</v>
      </c>
      <c r="AH76" s="73" t="s">
        <v>24</v>
      </c>
      <c r="AI76" s="73" t="s">
        <v>24</v>
      </c>
      <c r="AJ76" s="73" t="s">
        <v>24</v>
      </c>
      <c r="AK76" s="73" t="s">
        <v>24</v>
      </c>
      <c r="AL76" s="73" t="s">
        <v>24</v>
      </c>
      <c r="AM76" s="73" t="s">
        <v>24</v>
      </c>
      <c r="AN76" s="73" t="s">
        <v>24</v>
      </c>
      <c r="AO76" s="73" t="s">
        <v>24</v>
      </c>
      <c r="AP76" s="73" t="s">
        <v>24</v>
      </c>
      <c r="AQ76" s="73" t="s">
        <v>24</v>
      </c>
      <c r="AR76" s="73" t="s">
        <v>24</v>
      </c>
      <c r="AT76" s="88">
        <v>1969</v>
      </c>
      <c r="AU76" s="73" t="s">
        <v>24</v>
      </c>
      <c r="AV76" s="73" t="s">
        <v>24</v>
      </c>
      <c r="AW76" s="73" t="s">
        <v>24</v>
      </c>
      <c r="AX76" s="73" t="s">
        <v>24</v>
      </c>
      <c r="AY76" s="73" t="s">
        <v>24</v>
      </c>
      <c r="AZ76" s="73" t="s">
        <v>24</v>
      </c>
      <c r="BA76" s="73" t="s">
        <v>24</v>
      </c>
      <c r="BB76" s="73" t="s">
        <v>24</v>
      </c>
      <c r="BC76" s="73" t="s">
        <v>24</v>
      </c>
      <c r="BD76" s="73" t="s">
        <v>24</v>
      </c>
      <c r="BE76" s="73" t="s">
        <v>24</v>
      </c>
      <c r="BF76" s="73" t="s">
        <v>24</v>
      </c>
      <c r="BG76" s="73" t="s">
        <v>24</v>
      </c>
      <c r="BH76" s="73" t="s">
        <v>24</v>
      </c>
      <c r="BI76" s="73" t="s">
        <v>24</v>
      </c>
      <c r="BJ76" s="73" t="s">
        <v>24</v>
      </c>
      <c r="BK76" s="73" t="s">
        <v>24</v>
      </c>
      <c r="BL76" s="73" t="s">
        <v>24</v>
      </c>
      <c r="BM76" s="73" t="s">
        <v>24</v>
      </c>
      <c r="BN76" s="73" t="s">
        <v>24</v>
      </c>
      <c r="BP76" s="88">
        <v>1969</v>
      </c>
    </row>
    <row r="77" spans="2:68">
      <c r="B77" s="88">
        <v>1970</v>
      </c>
      <c r="C77" s="73" t="s">
        <v>24</v>
      </c>
      <c r="D77" s="73" t="s">
        <v>24</v>
      </c>
      <c r="E77" s="73" t="s">
        <v>24</v>
      </c>
      <c r="F77" s="73" t="s">
        <v>24</v>
      </c>
      <c r="G77" s="73" t="s">
        <v>24</v>
      </c>
      <c r="H77" s="73" t="s">
        <v>24</v>
      </c>
      <c r="I77" s="73" t="s">
        <v>24</v>
      </c>
      <c r="J77" s="73" t="s">
        <v>24</v>
      </c>
      <c r="K77" s="73" t="s">
        <v>24</v>
      </c>
      <c r="L77" s="73" t="s">
        <v>24</v>
      </c>
      <c r="M77" s="73" t="s">
        <v>24</v>
      </c>
      <c r="N77" s="73" t="s">
        <v>24</v>
      </c>
      <c r="O77" s="73" t="s">
        <v>24</v>
      </c>
      <c r="P77" s="73" t="s">
        <v>24</v>
      </c>
      <c r="Q77" s="73" t="s">
        <v>24</v>
      </c>
      <c r="R77" s="73" t="s">
        <v>24</v>
      </c>
      <c r="S77" s="73" t="s">
        <v>24</v>
      </c>
      <c r="T77" s="73" t="s">
        <v>24</v>
      </c>
      <c r="U77" s="73" t="s">
        <v>24</v>
      </c>
      <c r="V77" s="73" t="s">
        <v>24</v>
      </c>
      <c r="X77" s="88">
        <v>1970</v>
      </c>
      <c r="Y77" s="73" t="s">
        <v>24</v>
      </c>
      <c r="Z77" s="73" t="s">
        <v>24</v>
      </c>
      <c r="AA77" s="73" t="s">
        <v>24</v>
      </c>
      <c r="AB77" s="73" t="s">
        <v>24</v>
      </c>
      <c r="AC77" s="73" t="s">
        <v>24</v>
      </c>
      <c r="AD77" s="73" t="s">
        <v>24</v>
      </c>
      <c r="AE77" s="73" t="s">
        <v>24</v>
      </c>
      <c r="AF77" s="73" t="s">
        <v>24</v>
      </c>
      <c r="AG77" s="73" t="s">
        <v>24</v>
      </c>
      <c r="AH77" s="73" t="s">
        <v>24</v>
      </c>
      <c r="AI77" s="73" t="s">
        <v>24</v>
      </c>
      <c r="AJ77" s="73" t="s">
        <v>24</v>
      </c>
      <c r="AK77" s="73" t="s">
        <v>24</v>
      </c>
      <c r="AL77" s="73" t="s">
        <v>24</v>
      </c>
      <c r="AM77" s="73" t="s">
        <v>24</v>
      </c>
      <c r="AN77" s="73" t="s">
        <v>24</v>
      </c>
      <c r="AO77" s="73" t="s">
        <v>24</v>
      </c>
      <c r="AP77" s="73" t="s">
        <v>24</v>
      </c>
      <c r="AQ77" s="73" t="s">
        <v>24</v>
      </c>
      <c r="AR77" s="73" t="s">
        <v>24</v>
      </c>
      <c r="AT77" s="88">
        <v>1970</v>
      </c>
      <c r="AU77" s="73" t="s">
        <v>24</v>
      </c>
      <c r="AV77" s="73" t="s">
        <v>24</v>
      </c>
      <c r="AW77" s="73" t="s">
        <v>24</v>
      </c>
      <c r="AX77" s="73" t="s">
        <v>24</v>
      </c>
      <c r="AY77" s="73" t="s">
        <v>24</v>
      </c>
      <c r="AZ77" s="73" t="s">
        <v>24</v>
      </c>
      <c r="BA77" s="73" t="s">
        <v>24</v>
      </c>
      <c r="BB77" s="73" t="s">
        <v>24</v>
      </c>
      <c r="BC77" s="73" t="s">
        <v>24</v>
      </c>
      <c r="BD77" s="73" t="s">
        <v>24</v>
      </c>
      <c r="BE77" s="73" t="s">
        <v>24</v>
      </c>
      <c r="BF77" s="73" t="s">
        <v>24</v>
      </c>
      <c r="BG77" s="73" t="s">
        <v>24</v>
      </c>
      <c r="BH77" s="73" t="s">
        <v>24</v>
      </c>
      <c r="BI77" s="73" t="s">
        <v>24</v>
      </c>
      <c r="BJ77" s="73" t="s">
        <v>24</v>
      </c>
      <c r="BK77" s="73" t="s">
        <v>24</v>
      </c>
      <c r="BL77" s="73" t="s">
        <v>24</v>
      </c>
      <c r="BM77" s="73" t="s">
        <v>24</v>
      </c>
      <c r="BN77" s="73" t="s">
        <v>24</v>
      </c>
      <c r="BP77" s="88">
        <v>1970</v>
      </c>
    </row>
    <row r="78" spans="2:68">
      <c r="B78" s="88">
        <v>1971</v>
      </c>
      <c r="C78" s="73" t="s">
        <v>24</v>
      </c>
      <c r="D78" s="73" t="s">
        <v>24</v>
      </c>
      <c r="E78" s="73" t="s">
        <v>24</v>
      </c>
      <c r="F78" s="73" t="s">
        <v>24</v>
      </c>
      <c r="G78" s="73" t="s">
        <v>24</v>
      </c>
      <c r="H78" s="73" t="s">
        <v>24</v>
      </c>
      <c r="I78" s="73" t="s">
        <v>24</v>
      </c>
      <c r="J78" s="73" t="s">
        <v>24</v>
      </c>
      <c r="K78" s="73" t="s">
        <v>24</v>
      </c>
      <c r="L78" s="73" t="s">
        <v>24</v>
      </c>
      <c r="M78" s="73" t="s">
        <v>24</v>
      </c>
      <c r="N78" s="73" t="s">
        <v>24</v>
      </c>
      <c r="O78" s="73" t="s">
        <v>24</v>
      </c>
      <c r="P78" s="73" t="s">
        <v>24</v>
      </c>
      <c r="Q78" s="73" t="s">
        <v>24</v>
      </c>
      <c r="R78" s="73" t="s">
        <v>24</v>
      </c>
      <c r="S78" s="73" t="s">
        <v>24</v>
      </c>
      <c r="T78" s="73" t="s">
        <v>24</v>
      </c>
      <c r="U78" s="73" t="s">
        <v>24</v>
      </c>
      <c r="V78" s="73" t="s">
        <v>24</v>
      </c>
      <c r="X78" s="88">
        <v>1971</v>
      </c>
      <c r="Y78" s="73" t="s">
        <v>24</v>
      </c>
      <c r="Z78" s="73" t="s">
        <v>24</v>
      </c>
      <c r="AA78" s="73" t="s">
        <v>24</v>
      </c>
      <c r="AB78" s="73" t="s">
        <v>24</v>
      </c>
      <c r="AC78" s="73" t="s">
        <v>24</v>
      </c>
      <c r="AD78" s="73" t="s">
        <v>24</v>
      </c>
      <c r="AE78" s="73" t="s">
        <v>24</v>
      </c>
      <c r="AF78" s="73" t="s">
        <v>24</v>
      </c>
      <c r="AG78" s="73" t="s">
        <v>24</v>
      </c>
      <c r="AH78" s="73" t="s">
        <v>24</v>
      </c>
      <c r="AI78" s="73" t="s">
        <v>24</v>
      </c>
      <c r="AJ78" s="73" t="s">
        <v>24</v>
      </c>
      <c r="AK78" s="73" t="s">
        <v>24</v>
      </c>
      <c r="AL78" s="73" t="s">
        <v>24</v>
      </c>
      <c r="AM78" s="73" t="s">
        <v>24</v>
      </c>
      <c r="AN78" s="73" t="s">
        <v>24</v>
      </c>
      <c r="AO78" s="73" t="s">
        <v>24</v>
      </c>
      <c r="AP78" s="73" t="s">
        <v>24</v>
      </c>
      <c r="AQ78" s="73" t="s">
        <v>24</v>
      </c>
      <c r="AR78" s="73" t="s">
        <v>24</v>
      </c>
      <c r="AT78" s="88">
        <v>1971</v>
      </c>
      <c r="AU78" s="73" t="s">
        <v>24</v>
      </c>
      <c r="AV78" s="73" t="s">
        <v>24</v>
      </c>
      <c r="AW78" s="73" t="s">
        <v>24</v>
      </c>
      <c r="AX78" s="73" t="s">
        <v>24</v>
      </c>
      <c r="AY78" s="73" t="s">
        <v>24</v>
      </c>
      <c r="AZ78" s="73" t="s">
        <v>24</v>
      </c>
      <c r="BA78" s="73" t="s">
        <v>24</v>
      </c>
      <c r="BB78" s="73" t="s">
        <v>24</v>
      </c>
      <c r="BC78" s="73" t="s">
        <v>24</v>
      </c>
      <c r="BD78" s="73" t="s">
        <v>24</v>
      </c>
      <c r="BE78" s="73" t="s">
        <v>24</v>
      </c>
      <c r="BF78" s="73" t="s">
        <v>24</v>
      </c>
      <c r="BG78" s="73" t="s">
        <v>24</v>
      </c>
      <c r="BH78" s="73" t="s">
        <v>24</v>
      </c>
      <c r="BI78" s="73" t="s">
        <v>24</v>
      </c>
      <c r="BJ78" s="73" t="s">
        <v>24</v>
      </c>
      <c r="BK78" s="73" t="s">
        <v>24</v>
      </c>
      <c r="BL78" s="73" t="s">
        <v>24</v>
      </c>
      <c r="BM78" s="73" t="s">
        <v>24</v>
      </c>
      <c r="BN78" s="73" t="s">
        <v>24</v>
      </c>
      <c r="BP78" s="88">
        <v>1971</v>
      </c>
    </row>
    <row r="79" spans="2:68">
      <c r="B79" s="88">
        <v>1972</v>
      </c>
      <c r="C79" s="73" t="s">
        <v>24</v>
      </c>
      <c r="D79" s="73" t="s">
        <v>24</v>
      </c>
      <c r="E79" s="73" t="s">
        <v>24</v>
      </c>
      <c r="F79" s="73" t="s">
        <v>24</v>
      </c>
      <c r="G79" s="73" t="s">
        <v>24</v>
      </c>
      <c r="H79" s="73" t="s">
        <v>24</v>
      </c>
      <c r="I79" s="73" t="s">
        <v>24</v>
      </c>
      <c r="J79" s="73" t="s">
        <v>24</v>
      </c>
      <c r="K79" s="73" t="s">
        <v>24</v>
      </c>
      <c r="L79" s="73" t="s">
        <v>24</v>
      </c>
      <c r="M79" s="73" t="s">
        <v>24</v>
      </c>
      <c r="N79" s="73" t="s">
        <v>24</v>
      </c>
      <c r="O79" s="73" t="s">
        <v>24</v>
      </c>
      <c r="P79" s="73" t="s">
        <v>24</v>
      </c>
      <c r="Q79" s="73" t="s">
        <v>24</v>
      </c>
      <c r="R79" s="73" t="s">
        <v>24</v>
      </c>
      <c r="S79" s="73" t="s">
        <v>24</v>
      </c>
      <c r="T79" s="73" t="s">
        <v>24</v>
      </c>
      <c r="U79" s="73" t="s">
        <v>24</v>
      </c>
      <c r="V79" s="73" t="s">
        <v>24</v>
      </c>
      <c r="X79" s="88">
        <v>1972</v>
      </c>
      <c r="Y79" s="73" t="s">
        <v>24</v>
      </c>
      <c r="Z79" s="73" t="s">
        <v>24</v>
      </c>
      <c r="AA79" s="73" t="s">
        <v>24</v>
      </c>
      <c r="AB79" s="73" t="s">
        <v>24</v>
      </c>
      <c r="AC79" s="73" t="s">
        <v>24</v>
      </c>
      <c r="AD79" s="73" t="s">
        <v>24</v>
      </c>
      <c r="AE79" s="73" t="s">
        <v>24</v>
      </c>
      <c r="AF79" s="73" t="s">
        <v>24</v>
      </c>
      <c r="AG79" s="73" t="s">
        <v>24</v>
      </c>
      <c r="AH79" s="73" t="s">
        <v>24</v>
      </c>
      <c r="AI79" s="73" t="s">
        <v>24</v>
      </c>
      <c r="AJ79" s="73" t="s">
        <v>24</v>
      </c>
      <c r="AK79" s="73" t="s">
        <v>24</v>
      </c>
      <c r="AL79" s="73" t="s">
        <v>24</v>
      </c>
      <c r="AM79" s="73" t="s">
        <v>24</v>
      </c>
      <c r="AN79" s="73" t="s">
        <v>24</v>
      </c>
      <c r="AO79" s="73" t="s">
        <v>24</v>
      </c>
      <c r="AP79" s="73" t="s">
        <v>24</v>
      </c>
      <c r="AQ79" s="73" t="s">
        <v>24</v>
      </c>
      <c r="AR79" s="73" t="s">
        <v>24</v>
      </c>
      <c r="AT79" s="88">
        <v>1972</v>
      </c>
      <c r="AU79" s="73" t="s">
        <v>24</v>
      </c>
      <c r="AV79" s="73" t="s">
        <v>24</v>
      </c>
      <c r="AW79" s="73" t="s">
        <v>24</v>
      </c>
      <c r="AX79" s="73" t="s">
        <v>24</v>
      </c>
      <c r="AY79" s="73" t="s">
        <v>24</v>
      </c>
      <c r="AZ79" s="73" t="s">
        <v>24</v>
      </c>
      <c r="BA79" s="73" t="s">
        <v>24</v>
      </c>
      <c r="BB79" s="73" t="s">
        <v>24</v>
      </c>
      <c r="BC79" s="73" t="s">
        <v>24</v>
      </c>
      <c r="BD79" s="73" t="s">
        <v>24</v>
      </c>
      <c r="BE79" s="73" t="s">
        <v>24</v>
      </c>
      <c r="BF79" s="73" t="s">
        <v>24</v>
      </c>
      <c r="BG79" s="73" t="s">
        <v>24</v>
      </c>
      <c r="BH79" s="73" t="s">
        <v>24</v>
      </c>
      <c r="BI79" s="73" t="s">
        <v>24</v>
      </c>
      <c r="BJ79" s="73" t="s">
        <v>24</v>
      </c>
      <c r="BK79" s="73" t="s">
        <v>24</v>
      </c>
      <c r="BL79" s="73" t="s">
        <v>24</v>
      </c>
      <c r="BM79" s="73" t="s">
        <v>24</v>
      </c>
      <c r="BN79" s="73" t="s">
        <v>24</v>
      </c>
      <c r="BP79" s="88">
        <v>1972</v>
      </c>
    </row>
    <row r="80" spans="2:68">
      <c r="B80" s="88">
        <v>1973</v>
      </c>
      <c r="C80" s="73" t="s">
        <v>24</v>
      </c>
      <c r="D80" s="73" t="s">
        <v>24</v>
      </c>
      <c r="E80" s="73" t="s">
        <v>24</v>
      </c>
      <c r="F80" s="73" t="s">
        <v>24</v>
      </c>
      <c r="G80" s="73" t="s">
        <v>24</v>
      </c>
      <c r="H80" s="73" t="s">
        <v>24</v>
      </c>
      <c r="I80" s="73" t="s">
        <v>24</v>
      </c>
      <c r="J80" s="73" t="s">
        <v>24</v>
      </c>
      <c r="K80" s="73" t="s">
        <v>24</v>
      </c>
      <c r="L80" s="73" t="s">
        <v>24</v>
      </c>
      <c r="M80" s="73" t="s">
        <v>24</v>
      </c>
      <c r="N80" s="73" t="s">
        <v>24</v>
      </c>
      <c r="O80" s="73" t="s">
        <v>24</v>
      </c>
      <c r="P80" s="73" t="s">
        <v>24</v>
      </c>
      <c r="Q80" s="73" t="s">
        <v>24</v>
      </c>
      <c r="R80" s="73" t="s">
        <v>24</v>
      </c>
      <c r="S80" s="73" t="s">
        <v>24</v>
      </c>
      <c r="T80" s="73" t="s">
        <v>24</v>
      </c>
      <c r="U80" s="73" t="s">
        <v>24</v>
      </c>
      <c r="V80" s="73" t="s">
        <v>24</v>
      </c>
      <c r="X80" s="88">
        <v>1973</v>
      </c>
      <c r="Y80" s="73" t="s">
        <v>24</v>
      </c>
      <c r="Z80" s="73" t="s">
        <v>24</v>
      </c>
      <c r="AA80" s="73" t="s">
        <v>24</v>
      </c>
      <c r="AB80" s="73" t="s">
        <v>24</v>
      </c>
      <c r="AC80" s="73" t="s">
        <v>24</v>
      </c>
      <c r="AD80" s="73" t="s">
        <v>24</v>
      </c>
      <c r="AE80" s="73" t="s">
        <v>24</v>
      </c>
      <c r="AF80" s="73" t="s">
        <v>24</v>
      </c>
      <c r="AG80" s="73" t="s">
        <v>24</v>
      </c>
      <c r="AH80" s="73" t="s">
        <v>24</v>
      </c>
      <c r="AI80" s="73" t="s">
        <v>24</v>
      </c>
      <c r="AJ80" s="73" t="s">
        <v>24</v>
      </c>
      <c r="AK80" s="73" t="s">
        <v>24</v>
      </c>
      <c r="AL80" s="73" t="s">
        <v>24</v>
      </c>
      <c r="AM80" s="73" t="s">
        <v>24</v>
      </c>
      <c r="AN80" s="73" t="s">
        <v>24</v>
      </c>
      <c r="AO80" s="73" t="s">
        <v>24</v>
      </c>
      <c r="AP80" s="73" t="s">
        <v>24</v>
      </c>
      <c r="AQ80" s="73" t="s">
        <v>24</v>
      </c>
      <c r="AR80" s="73" t="s">
        <v>24</v>
      </c>
      <c r="AT80" s="88">
        <v>1973</v>
      </c>
      <c r="AU80" s="73" t="s">
        <v>24</v>
      </c>
      <c r="AV80" s="73" t="s">
        <v>24</v>
      </c>
      <c r="AW80" s="73" t="s">
        <v>24</v>
      </c>
      <c r="AX80" s="73" t="s">
        <v>24</v>
      </c>
      <c r="AY80" s="73" t="s">
        <v>24</v>
      </c>
      <c r="AZ80" s="73" t="s">
        <v>24</v>
      </c>
      <c r="BA80" s="73" t="s">
        <v>24</v>
      </c>
      <c r="BB80" s="73" t="s">
        <v>24</v>
      </c>
      <c r="BC80" s="73" t="s">
        <v>24</v>
      </c>
      <c r="BD80" s="73" t="s">
        <v>24</v>
      </c>
      <c r="BE80" s="73" t="s">
        <v>24</v>
      </c>
      <c r="BF80" s="73" t="s">
        <v>24</v>
      </c>
      <c r="BG80" s="73" t="s">
        <v>24</v>
      </c>
      <c r="BH80" s="73" t="s">
        <v>24</v>
      </c>
      <c r="BI80" s="73" t="s">
        <v>24</v>
      </c>
      <c r="BJ80" s="73" t="s">
        <v>24</v>
      </c>
      <c r="BK80" s="73" t="s">
        <v>24</v>
      </c>
      <c r="BL80" s="73" t="s">
        <v>24</v>
      </c>
      <c r="BM80" s="73" t="s">
        <v>24</v>
      </c>
      <c r="BN80" s="73" t="s">
        <v>24</v>
      </c>
      <c r="BP80" s="88">
        <v>1973</v>
      </c>
    </row>
    <row r="81" spans="2:68">
      <c r="B81" s="88">
        <v>1974</v>
      </c>
      <c r="C81" s="73" t="s">
        <v>24</v>
      </c>
      <c r="D81" s="73" t="s">
        <v>24</v>
      </c>
      <c r="E81" s="73" t="s">
        <v>24</v>
      </c>
      <c r="F81" s="73" t="s">
        <v>24</v>
      </c>
      <c r="G81" s="73" t="s">
        <v>24</v>
      </c>
      <c r="H81" s="73" t="s">
        <v>24</v>
      </c>
      <c r="I81" s="73" t="s">
        <v>24</v>
      </c>
      <c r="J81" s="73" t="s">
        <v>24</v>
      </c>
      <c r="K81" s="73" t="s">
        <v>24</v>
      </c>
      <c r="L81" s="73" t="s">
        <v>24</v>
      </c>
      <c r="M81" s="73" t="s">
        <v>24</v>
      </c>
      <c r="N81" s="73" t="s">
        <v>24</v>
      </c>
      <c r="O81" s="73" t="s">
        <v>24</v>
      </c>
      <c r="P81" s="73" t="s">
        <v>24</v>
      </c>
      <c r="Q81" s="73" t="s">
        <v>24</v>
      </c>
      <c r="R81" s="73" t="s">
        <v>24</v>
      </c>
      <c r="S81" s="73" t="s">
        <v>24</v>
      </c>
      <c r="T81" s="73" t="s">
        <v>24</v>
      </c>
      <c r="U81" s="73" t="s">
        <v>24</v>
      </c>
      <c r="V81" s="73" t="s">
        <v>24</v>
      </c>
      <c r="X81" s="88">
        <v>1974</v>
      </c>
      <c r="Y81" s="73" t="s">
        <v>24</v>
      </c>
      <c r="Z81" s="73" t="s">
        <v>24</v>
      </c>
      <c r="AA81" s="73" t="s">
        <v>24</v>
      </c>
      <c r="AB81" s="73" t="s">
        <v>24</v>
      </c>
      <c r="AC81" s="73" t="s">
        <v>24</v>
      </c>
      <c r="AD81" s="73" t="s">
        <v>24</v>
      </c>
      <c r="AE81" s="73" t="s">
        <v>24</v>
      </c>
      <c r="AF81" s="73" t="s">
        <v>24</v>
      </c>
      <c r="AG81" s="73" t="s">
        <v>24</v>
      </c>
      <c r="AH81" s="73" t="s">
        <v>24</v>
      </c>
      <c r="AI81" s="73" t="s">
        <v>24</v>
      </c>
      <c r="AJ81" s="73" t="s">
        <v>24</v>
      </c>
      <c r="AK81" s="73" t="s">
        <v>24</v>
      </c>
      <c r="AL81" s="73" t="s">
        <v>24</v>
      </c>
      <c r="AM81" s="73" t="s">
        <v>24</v>
      </c>
      <c r="AN81" s="73" t="s">
        <v>24</v>
      </c>
      <c r="AO81" s="73" t="s">
        <v>24</v>
      </c>
      <c r="AP81" s="73" t="s">
        <v>24</v>
      </c>
      <c r="AQ81" s="73" t="s">
        <v>24</v>
      </c>
      <c r="AR81" s="73" t="s">
        <v>24</v>
      </c>
      <c r="AT81" s="88">
        <v>1974</v>
      </c>
      <c r="AU81" s="73" t="s">
        <v>24</v>
      </c>
      <c r="AV81" s="73" t="s">
        <v>24</v>
      </c>
      <c r="AW81" s="73" t="s">
        <v>24</v>
      </c>
      <c r="AX81" s="73" t="s">
        <v>24</v>
      </c>
      <c r="AY81" s="73" t="s">
        <v>24</v>
      </c>
      <c r="AZ81" s="73" t="s">
        <v>24</v>
      </c>
      <c r="BA81" s="73" t="s">
        <v>24</v>
      </c>
      <c r="BB81" s="73" t="s">
        <v>24</v>
      </c>
      <c r="BC81" s="73" t="s">
        <v>24</v>
      </c>
      <c r="BD81" s="73" t="s">
        <v>24</v>
      </c>
      <c r="BE81" s="73" t="s">
        <v>24</v>
      </c>
      <c r="BF81" s="73" t="s">
        <v>24</v>
      </c>
      <c r="BG81" s="73" t="s">
        <v>24</v>
      </c>
      <c r="BH81" s="73" t="s">
        <v>24</v>
      </c>
      <c r="BI81" s="73" t="s">
        <v>24</v>
      </c>
      <c r="BJ81" s="73" t="s">
        <v>24</v>
      </c>
      <c r="BK81" s="73" t="s">
        <v>24</v>
      </c>
      <c r="BL81" s="73" t="s">
        <v>24</v>
      </c>
      <c r="BM81" s="73" t="s">
        <v>24</v>
      </c>
      <c r="BN81" s="73" t="s">
        <v>24</v>
      </c>
      <c r="BP81" s="88">
        <v>1974</v>
      </c>
    </row>
    <row r="82" spans="2:68">
      <c r="B82" s="88">
        <v>1975</v>
      </c>
      <c r="C82" s="73" t="s">
        <v>24</v>
      </c>
      <c r="D82" s="73" t="s">
        <v>24</v>
      </c>
      <c r="E82" s="73" t="s">
        <v>24</v>
      </c>
      <c r="F82" s="73" t="s">
        <v>24</v>
      </c>
      <c r="G82" s="73" t="s">
        <v>24</v>
      </c>
      <c r="H82" s="73" t="s">
        <v>24</v>
      </c>
      <c r="I82" s="73" t="s">
        <v>24</v>
      </c>
      <c r="J82" s="73" t="s">
        <v>24</v>
      </c>
      <c r="K82" s="73" t="s">
        <v>24</v>
      </c>
      <c r="L82" s="73" t="s">
        <v>24</v>
      </c>
      <c r="M82" s="73" t="s">
        <v>24</v>
      </c>
      <c r="N82" s="73" t="s">
        <v>24</v>
      </c>
      <c r="O82" s="73" t="s">
        <v>24</v>
      </c>
      <c r="P82" s="73" t="s">
        <v>24</v>
      </c>
      <c r="Q82" s="73" t="s">
        <v>24</v>
      </c>
      <c r="R82" s="73" t="s">
        <v>24</v>
      </c>
      <c r="S82" s="73" t="s">
        <v>24</v>
      </c>
      <c r="T82" s="73" t="s">
        <v>24</v>
      </c>
      <c r="U82" s="73" t="s">
        <v>24</v>
      </c>
      <c r="V82" s="73" t="s">
        <v>24</v>
      </c>
      <c r="X82" s="88">
        <v>1975</v>
      </c>
      <c r="Y82" s="73" t="s">
        <v>24</v>
      </c>
      <c r="Z82" s="73" t="s">
        <v>24</v>
      </c>
      <c r="AA82" s="73" t="s">
        <v>24</v>
      </c>
      <c r="AB82" s="73" t="s">
        <v>24</v>
      </c>
      <c r="AC82" s="73" t="s">
        <v>24</v>
      </c>
      <c r="AD82" s="73" t="s">
        <v>24</v>
      </c>
      <c r="AE82" s="73" t="s">
        <v>24</v>
      </c>
      <c r="AF82" s="73" t="s">
        <v>24</v>
      </c>
      <c r="AG82" s="73" t="s">
        <v>24</v>
      </c>
      <c r="AH82" s="73" t="s">
        <v>24</v>
      </c>
      <c r="AI82" s="73" t="s">
        <v>24</v>
      </c>
      <c r="AJ82" s="73" t="s">
        <v>24</v>
      </c>
      <c r="AK82" s="73" t="s">
        <v>24</v>
      </c>
      <c r="AL82" s="73" t="s">
        <v>24</v>
      </c>
      <c r="AM82" s="73" t="s">
        <v>24</v>
      </c>
      <c r="AN82" s="73" t="s">
        <v>24</v>
      </c>
      <c r="AO82" s="73" t="s">
        <v>24</v>
      </c>
      <c r="AP82" s="73" t="s">
        <v>24</v>
      </c>
      <c r="AQ82" s="73" t="s">
        <v>24</v>
      </c>
      <c r="AR82" s="73" t="s">
        <v>24</v>
      </c>
      <c r="AT82" s="88">
        <v>1975</v>
      </c>
      <c r="AU82" s="73" t="s">
        <v>24</v>
      </c>
      <c r="AV82" s="73" t="s">
        <v>24</v>
      </c>
      <c r="AW82" s="73" t="s">
        <v>24</v>
      </c>
      <c r="AX82" s="73" t="s">
        <v>24</v>
      </c>
      <c r="AY82" s="73" t="s">
        <v>24</v>
      </c>
      <c r="AZ82" s="73" t="s">
        <v>24</v>
      </c>
      <c r="BA82" s="73" t="s">
        <v>24</v>
      </c>
      <c r="BB82" s="73" t="s">
        <v>24</v>
      </c>
      <c r="BC82" s="73" t="s">
        <v>24</v>
      </c>
      <c r="BD82" s="73" t="s">
        <v>24</v>
      </c>
      <c r="BE82" s="73" t="s">
        <v>24</v>
      </c>
      <c r="BF82" s="73" t="s">
        <v>24</v>
      </c>
      <c r="BG82" s="73" t="s">
        <v>24</v>
      </c>
      <c r="BH82" s="73" t="s">
        <v>24</v>
      </c>
      <c r="BI82" s="73" t="s">
        <v>24</v>
      </c>
      <c r="BJ82" s="73" t="s">
        <v>24</v>
      </c>
      <c r="BK82" s="73" t="s">
        <v>24</v>
      </c>
      <c r="BL82" s="73" t="s">
        <v>24</v>
      </c>
      <c r="BM82" s="73" t="s">
        <v>24</v>
      </c>
      <c r="BN82" s="73" t="s">
        <v>24</v>
      </c>
      <c r="BP82" s="88">
        <v>1975</v>
      </c>
    </row>
    <row r="83" spans="2:68">
      <c r="B83" s="88">
        <v>1976</v>
      </c>
      <c r="C83" s="73" t="s">
        <v>24</v>
      </c>
      <c r="D83" s="73" t="s">
        <v>24</v>
      </c>
      <c r="E83" s="73" t="s">
        <v>24</v>
      </c>
      <c r="F83" s="73" t="s">
        <v>24</v>
      </c>
      <c r="G83" s="73" t="s">
        <v>24</v>
      </c>
      <c r="H83" s="73" t="s">
        <v>24</v>
      </c>
      <c r="I83" s="73" t="s">
        <v>24</v>
      </c>
      <c r="J83" s="73" t="s">
        <v>24</v>
      </c>
      <c r="K83" s="73" t="s">
        <v>24</v>
      </c>
      <c r="L83" s="73" t="s">
        <v>24</v>
      </c>
      <c r="M83" s="73" t="s">
        <v>24</v>
      </c>
      <c r="N83" s="73" t="s">
        <v>24</v>
      </c>
      <c r="O83" s="73" t="s">
        <v>24</v>
      </c>
      <c r="P83" s="73" t="s">
        <v>24</v>
      </c>
      <c r="Q83" s="73" t="s">
        <v>24</v>
      </c>
      <c r="R83" s="73" t="s">
        <v>24</v>
      </c>
      <c r="S83" s="73" t="s">
        <v>24</v>
      </c>
      <c r="T83" s="73" t="s">
        <v>24</v>
      </c>
      <c r="U83" s="73" t="s">
        <v>24</v>
      </c>
      <c r="V83" s="73" t="s">
        <v>24</v>
      </c>
      <c r="X83" s="88">
        <v>1976</v>
      </c>
      <c r="Y83" s="73" t="s">
        <v>24</v>
      </c>
      <c r="Z83" s="73" t="s">
        <v>24</v>
      </c>
      <c r="AA83" s="73" t="s">
        <v>24</v>
      </c>
      <c r="AB83" s="73" t="s">
        <v>24</v>
      </c>
      <c r="AC83" s="73" t="s">
        <v>24</v>
      </c>
      <c r="AD83" s="73" t="s">
        <v>24</v>
      </c>
      <c r="AE83" s="73" t="s">
        <v>24</v>
      </c>
      <c r="AF83" s="73" t="s">
        <v>24</v>
      </c>
      <c r="AG83" s="73" t="s">
        <v>24</v>
      </c>
      <c r="AH83" s="73" t="s">
        <v>24</v>
      </c>
      <c r="AI83" s="73" t="s">
        <v>24</v>
      </c>
      <c r="AJ83" s="73" t="s">
        <v>24</v>
      </c>
      <c r="AK83" s="73" t="s">
        <v>24</v>
      </c>
      <c r="AL83" s="73" t="s">
        <v>24</v>
      </c>
      <c r="AM83" s="73" t="s">
        <v>24</v>
      </c>
      <c r="AN83" s="73" t="s">
        <v>24</v>
      </c>
      <c r="AO83" s="73" t="s">
        <v>24</v>
      </c>
      <c r="AP83" s="73" t="s">
        <v>24</v>
      </c>
      <c r="AQ83" s="73" t="s">
        <v>24</v>
      </c>
      <c r="AR83" s="73" t="s">
        <v>24</v>
      </c>
      <c r="AT83" s="88">
        <v>1976</v>
      </c>
      <c r="AU83" s="73" t="s">
        <v>24</v>
      </c>
      <c r="AV83" s="73" t="s">
        <v>24</v>
      </c>
      <c r="AW83" s="73" t="s">
        <v>24</v>
      </c>
      <c r="AX83" s="73" t="s">
        <v>24</v>
      </c>
      <c r="AY83" s="73" t="s">
        <v>24</v>
      </c>
      <c r="AZ83" s="73" t="s">
        <v>24</v>
      </c>
      <c r="BA83" s="73" t="s">
        <v>24</v>
      </c>
      <c r="BB83" s="73" t="s">
        <v>24</v>
      </c>
      <c r="BC83" s="73" t="s">
        <v>24</v>
      </c>
      <c r="BD83" s="73" t="s">
        <v>24</v>
      </c>
      <c r="BE83" s="73" t="s">
        <v>24</v>
      </c>
      <c r="BF83" s="73" t="s">
        <v>24</v>
      </c>
      <c r="BG83" s="73" t="s">
        <v>24</v>
      </c>
      <c r="BH83" s="73" t="s">
        <v>24</v>
      </c>
      <c r="BI83" s="73" t="s">
        <v>24</v>
      </c>
      <c r="BJ83" s="73" t="s">
        <v>24</v>
      </c>
      <c r="BK83" s="73" t="s">
        <v>24</v>
      </c>
      <c r="BL83" s="73" t="s">
        <v>24</v>
      </c>
      <c r="BM83" s="73" t="s">
        <v>24</v>
      </c>
      <c r="BN83" s="73" t="s">
        <v>24</v>
      </c>
      <c r="BP83" s="88">
        <v>1976</v>
      </c>
    </row>
    <row r="84" spans="2:68">
      <c r="B84" s="88">
        <v>1977</v>
      </c>
      <c r="C84" s="73" t="s">
        <v>24</v>
      </c>
      <c r="D84" s="73" t="s">
        <v>24</v>
      </c>
      <c r="E84" s="73" t="s">
        <v>24</v>
      </c>
      <c r="F84" s="73" t="s">
        <v>24</v>
      </c>
      <c r="G84" s="73" t="s">
        <v>24</v>
      </c>
      <c r="H84" s="73" t="s">
        <v>24</v>
      </c>
      <c r="I84" s="73" t="s">
        <v>24</v>
      </c>
      <c r="J84" s="73" t="s">
        <v>24</v>
      </c>
      <c r="K84" s="73" t="s">
        <v>24</v>
      </c>
      <c r="L84" s="73" t="s">
        <v>24</v>
      </c>
      <c r="M84" s="73" t="s">
        <v>24</v>
      </c>
      <c r="N84" s="73" t="s">
        <v>24</v>
      </c>
      <c r="O84" s="73" t="s">
        <v>24</v>
      </c>
      <c r="P84" s="73" t="s">
        <v>24</v>
      </c>
      <c r="Q84" s="73" t="s">
        <v>24</v>
      </c>
      <c r="R84" s="73" t="s">
        <v>24</v>
      </c>
      <c r="S84" s="73" t="s">
        <v>24</v>
      </c>
      <c r="T84" s="73" t="s">
        <v>24</v>
      </c>
      <c r="U84" s="73" t="s">
        <v>24</v>
      </c>
      <c r="V84" s="73" t="s">
        <v>24</v>
      </c>
      <c r="X84" s="88">
        <v>1977</v>
      </c>
      <c r="Y84" s="73" t="s">
        <v>24</v>
      </c>
      <c r="Z84" s="73" t="s">
        <v>24</v>
      </c>
      <c r="AA84" s="73" t="s">
        <v>24</v>
      </c>
      <c r="AB84" s="73" t="s">
        <v>24</v>
      </c>
      <c r="AC84" s="73" t="s">
        <v>24</v>
      </c>
      <c r="AD84" s="73" t="s">
        <v>24</v>
      </c>
      <c r="AE84" s="73" t="s">
        <v>24</v>
      </c>
      <c r="AF84" s="73" t="s">
        <v>24</v>
      </c>
      <c r="AG84" s="73" t="s">
        <v>24</v>
      </c>
      <c r="AH84" s="73" t="s">
        <v>24</v>
      </c>
      <c r="AI84" s="73" t="s">
        <v>24</v>
      </c>
      <c r="AJ84" s="73" t="s">
        <v>24</v>
      </c>
      <c r="AK84" s="73" t="s">
        <v>24</v>
      </c>
      <c r="AL84" s="73" t="s">
        <v>24</v>
      </c>
      <c r="AM84" s="73" t="s">
        <v>24</v>
      </c>
      <c r="AN84" s="73" t="s">
        <v>24</v>
      </c>
      <c r="AO84" s="73" t="s">
        <v>24</v>
      </c>
      <c r="AP84" s="73" t="s">
        <v>24</v>
      </c>
      <c r="AQ84" s="73" t="s">
        <v>24</v>
      </c>
      <c r="AR84" s="73" t="s">
        <v>24</v>
      </c>
      <c r="AT84" s="88">
        <v>1977</v>
      </c>
      <c r="AU84" s="73" t="s">
        <v>24</v>
      </c>
      <c r="AV84" s="73" t="s">
        <v>24</v>
      </c>
      <c r="AW84" s="73" t="s">
        <v>24</v>
      </c>
      <c r="AX84" s="73" t="s">
        <v>24</v>
      </c>
      <c r="AY84" s="73" t="s">
        <v>24</v>
      </c>
      <c r="AZ84" s="73" t="s">
        <v>24</v>
      </c>
      <c r="BA84" s="73" t="s">
        <v>24</v>
      </c>
      <c r="BB84" s="73" t="s">
        <v>24</v>
      </c>
      <c r="BC84" s="73" t="s">
        <v>24</v>
      </c>
      <c r="BD84" s="73" t="s">
        <v>24</v>
      </c>
      <c r="BE84" s="73" t="s">
        <v>24</v>
      </c>
      <c r="BF84" s="73" t="s">
        <v>24</v>
      </c>
      <c r="BG84" s="73" t="s">
        <v>24</v>
      </c>
      <c r="BH84" s="73" t="s">
        <v>24</v>
      </c>
      <c r="BI84" s="73" t="s">
        <v>24</v>
      </c>
      <c r="BJ84" s="73" t="s">
        <v>24</v>
      </c>
      <c r="BK84" s="73" t="s">
        <v>24</v>
      </c>
      <c r="BL84" s="73" t="s">
        <v>24</v>
      </c>
      <c r="BM84" s="73" t="s">
        <v>24</v>
      </c>
      <c r="BN84" s="73" t="s">
        <v>24</v>
      </c>
      <c r="BP84" s="88">
        <v>1977</v>
      </c>
    </row>
    <row r="85" spans="2:68">
      <c r="B85" s="88">
        <v>1978</v>
      </c>
      <c r="C85" s="73" t="s">
        <v>24</v>
      </c>
      <c r="D85" s="73" t="s">
        <v>24</v>
      </c>
      <c r="E85" s="73" t="s">
        <v>24</v>
      </c>
      <c r="F85" s="73" t="s">
        <v>24</v>
      </c>
      <c r="G85" s="73" t="s">
        <v>24</v>
      </c>
      <c r="H85" s="73" t="s">
        <v>24</v>
      </c>
      <c r="I85" s="73" t="s">
        <v>24</v>
      </c>
      <c r="J85" s="73" t="s">
        <v>24</v>
      </c>
      <c r="K85" s="73" t="s">
        <v>24</v>
      </c>
      <c r="L85" s="73" t="s">
        <v>24</v>
      </c>
      <c r="M85" s="73" t="s">
        <v>24</v>
      </c>
      <c r="N85" s="73" t="s">
        <v>24</v>
      </c>
      <c r="O85" s="73" t="s">
        <v>24</v>
      </c>
      <c r="P85" s="73" t="s">
        <v>24</v>
      </c>
      <c r="Q85" s="73" t="s">
        <v>24</v>
      </c>
      <c r="R85" s="73" t="s">
        <v>24</v>
      </c>
      <c r="S85" s="73" t="s">
        <v>24</v>
      </c>
      <c r="T85" s="73" t="s">
        <v>24</v>
      </c>
      <c r="U85" s="73" t="s">
        <v>24</v>
      </c>
      <c r="V85" s="73" t="s">
        <v>24</v>
      </c>
      <c r="X85" s="88">
        <v>1978</v>
      </c>
      <c r="Y85" s="73" t="s">
        <v>24</v>
      </c>
      <c r="Z85" s="73" t="s">
        <v>24</v>
      </c>
      <c r="AA85" s="73" t="s">
        <v>24</v>
      </c>
      <c r="AB85" s="73" t="s">
        <v>24</v>
      </c>
      <c r="AC85" s="73" t="s">
        <v>24</v>
      </c>
      <c r="AD85" s="73" t="s">
        <v>24</v>
      </c>
      <c r="AE85" s="73" t="s">
        <v>24</v>
      </c>
      <c r="AF85" s="73" t="s">
        <v>24</v>
      </c>
      <c r="AG85" s="73" t="s">
        <v>24</v>
      </c>
      <c r="AH85" s="73" t="s">
        <v>24</v>
      </c>
      <c r="AI85" s="73" t="s">
        <v>24</v>
      </c>
      <c r="AJ85" s="73" t="s">
        <v>24</v>
      </c>
      <c r="AK85" s="73" t="s">
        <v>24</v>
      </c>
      <c r="AL85" s="73" t="s">
        <v>24</v>
      </c>
      <c r="AM85" s="73" t="s">
        <v>24</v>
      </c>
      <c r="AN85" s="73" t="s">
        <v>24</v>
      </c>
      <c r="AO85" s="73" t="s">
        <v>24</v>
      </c>
      <c r="AP85" s="73" t="s">
        <v>24</v>
      </c>
      <c r="AQ85" s="73" t="s">
        <v>24</v>
      </c>
      <c r="AR85" s="73" t="s">
        <v>24</v>
      </c>
      <c r="AT85" s="88">
        <v>1978</v>
      </c>
      <c r="AU85" s="73" t="s">
        <v>24</v>
      </c>
      <c r="AV85" s="73" t="s">
        <v>24</v>
      </c>
      <c r="AW85" s="73" t="s">
        <v>24</v>
      </c>
      <c r="AX85" s="73" t="s">
        <v>24</v>
      </c>
      <c r="AY85" s="73" t="s">
        <v>24</v>
      </c>
      <c r="AZ85" s="73" t="s">
        <v>24</v>
      </c>
      <c r="BA85" s="73" t="s">
        <v>24</v>
      </c>
      <c r="BB85" s="73" t="s">
        <v>24</v>
      </c>
      <c r="BC85" s="73" t="s">
        <v>24</v>
      </c>
      <c r="BD85" s="73" t="s">
        <v>24</v>
      </c>
      <c r="BE85" s="73" t="s">
        <v>24</v>
      </c>
      <c r="BF85" s="73" t="s">
        <v>24</v>
      </c>
      <c r="BG85" s="73" t="s">
        <v>24</v>
      </c>
      <c r="BH85" s="73" t="s">
        <v>24</v>
      </c>
      <c r="BI85" s="73" t="s">
        <v>24</v>
      </c>
      <c r="BJ85" s="73" t="s">
        <v>24</v>
      </c>
      <c r="BK85" s="73" t="s">
        <v>24</v>
      </c>
      <c r="BL85" s="73" t="s">
        <v>24</v>
      </c>
      <c r="BM85" s="73" t="s">
        <v>24</v>
      </c>
      <c r="BN85" s="73" t="s">
        <v>24</v>
      </c>
      <c r="BP85" s="88">
        <v>1978</v>
      </c>
    </row>
    <row r="86" spans="2:68">
      <c r="B86" s="89">
        <v>1979</v>
      </c>
      <c r="C86" s="73" t="s">
        <v>24</v>
      </c>
      <c r="D86" s="73" t="s">
        <v>24</v>
      </c>
      <c r="E86" s="73" t="s">
        <v>24</v>
      </c>
      <c r="F86" s="73" t="s">
        <v>24</v>
      </c>
      <c r="G86" s="73" t="s">
        <v>24</v>
      </c>
      <c r="H86" s="73" t="s">
        <v>24</v>
      </c>
      <c r="I86" s="73" t="s">
        <v>24</v>
      </c>
      <c r="J86" s="73" t="s">
        <v>24</v>
      </c>
      <c r="K86" s="73" t="s">
        <v>24</v>
      </c>
      <c r="L86" s="73" t="s">
        <v>24</v>
      </c>
      <c r="M86" s="73" t="s">
        <v>24</v>
      </c>
      <c r="N86" s="73" t="s">
        <v>24</v>
      </c>
      <c r="O86" s="73" t="s">
        <v>24</v>
      </c>
      <c r="P86" s="73" t="s">
        <v>24</v>
      </c>
      <c r="Q86" s="73" t="s">
        <v>24</v>
      </c>
      <c r="R86" s="73" t="s">
        <v>24</v>
      </c>
      <c r="S86" s="73" t="s">
        <v>24</v>
      </c>
      <c r="T86" s="73" t="s">
        <v>24</v>
      </c>
      <c r="U86" s="73" t="s">
        <v>24</v>
      </c>
      <c r="V86" s="73" t="s">
        <v>24</v>
      </c>
      <c r="X86" s="89">
        <v>1979</v>
      </c>
      <c r="Y86" s="73" t="s">
        <v>24</v>
      </c>
      <c r="Z86" s="73" t="s">
        <v>24</v>
      </c>
      <c r="AA86" s="73" t="s">
        <v>24</v>
      </c>
      <c r="AB86" s="73" t="s">
        <v>24</v>
      </c>
      <c r="AC86" s="73" t="s">
        <v>24</v>
      </c>
      <c r="AD86" s="73" t="s">
        <v>24</v>
      </c>
      <c r="AE86" s="73" t="s">
        <v>24</v>
      </c>
      <c r="AF86" s="73" t="s">
        <v>24</v>
      </c>
      <c r="AG86" s="73" t="s">
        <v>24</v>
      </c>
      <c r="AH86" s="73" t="s">
        <v>24</v>
      </c>
      <c r="AI86" s="73" t="s">
        <v>24</v>
      </c>
      <c r="AJ86" s="73" t="s">
        <v>24</v>
      </c>
      <c r="AK86" s="73" t="s">
        <v>24</v>
      </c>
      <c r="AL86" s="73" t="s">
        <v>24</v>
      </c>
      <c r="AM86" s="73" t="s">
        <v>24</v>
      </c>
      <c r="AN86" s="73" t="s">
        <v>24</v>
      </c>
      <c r="AO86" s="73" t="s">
        <v>24</v>
      </c>
      <c r="AP86" s="73" t="s">
        <v>24</v>
      </c>
      <c r="AQ86" s="73" t="s">
        <v>24</v>
      </c>
      <c r="AR86" s="73" t="s">
        <v>24</v>
      </c>
      <c r="AT86" s="89">
        <v>1979</v>
      </c>
      <c r="AU86" s="73" t="s">
        <v>24</v>
      </c>
      <c r="AV86" s="73" t="s">
        <v>24</v>
      </c>
      <c r="AW86" s="73" t="s">
        <v>24</v>
      </c>
      <c r="AX86" s="73" t="s">
        <v>24</v>
      </c>
      <c r="AY86" s="73" t="s">
        <v>24</v>
      </c>
      <c r="AZ86" s="73" t="s">
        <v>24</v>
      </c>
      <c r="BA86" s="73" t="s">
        <v>24</v>
      </c>
      <c r="BB86" s="73" t="s">
        <v>24</v>
      </c>
      <c r="BC86" s="73" t="s">
        <v>24</v>
      </c>
      <c r="BD86" s="73" t="s">
        <v>24</v>
      </c>
      <c r="BE86" s="73" t="s">
        <v>24</v>
      </c>
      <c r="BF86" s="73" t="s">
        <v>24</v>
      </c>
      <c r="BG86" s="73" t="s">
        <v>24</v>
      </c>
      <c r="BH86" s="73" t="s">
        <v>24</v>
      </c>
      <c r="BI86" s="73" t="s">
        <v>24</v>
      </c>
      <c r="BJ86" s="73" t="s">
        <v>24</v>
      </c>
      <c r="BK86" s="73" t="s">
        <v>24</v>
      </c>
      <c r="BL86" s="73" t="s">
        <v>24</v>
      </c>
      <c r="BM86" s="73" t="s">
        <v>24</v>
      </c>
      <c r="BN86" s="73" t="s">
        <v>24</v>
      </c>
      <c r="BP86" s="89">
        <v>1979</v>
      </c>
    </row>
    <row r="87" spans="2:68">
      <c r="B87" s="89">
        <v>1980</v>
      </c>
      <c r="C87" s="73" t="s">
        <v>24</v>
      </c>
      <c r="D87" s="73" t="s">
        <v>24</v>
      </c>
      <c r="E87" s="73" t="s">
        <v>24</v>
      </c>
      <c r="F87" s="73" t="s">
        <v>24</v>
      </c>
      <c r="G87" s="73" t="s">
        <v>24</v>
      </c>
      <c r="H87" s="73" t="s">
        <v>24</v>
      </c>
      <c r="I87" s="73" t="s">
        <v>24</v>
      </c>
      <c r="J87" s="73" t="s">
        <v>24</v>
      </c>
      <c r="K87" s="73" t="s">
        <v>24</v>
      </c>
      <c r="L87" s="73" t="s">
        <v>24</v>
      </c>
      <c r="M87" s="73" t="s">
        <v>24</v>
      </c>
      <c r="N87" s="73" t="s">
        <v>24</v>
      </c>
      <c r="O87" s="73" t="s">
        <v>24</v>
      </c>
      <c r="P87" s="73" t="s">
        <v>24</v>
      </c>
      <c r="Q87" s="73" t="s">
        <v>24</v>
      </c>
      <c r="R87" s="73" t="s">
        <v>24</v>
      </c>
      <c r="S87" s="73" t="s">
        <v>24</v>
      </c>
      <c r="T87" s="73" t="s">
        <v>24</v>
      </c>
      <c r="U87" s="73" t="s">
        <v>24</v>
      </c>
      <c r="V87" s="73" t="s">
        <v>24</v>
      </c>
      <c r="X87" s="89">
        <v>1980</v>
      </c>
      <c r="Y87" s="73" t="s">
        <v>24</v>
      </c>
      <c r="Z87" s="73" t="s">
        <v>24</v>
      </c>
      <c r="AA87" s="73" t="s">
        <v>24</v>
      </c>
      <c r="AB87" s="73" t="s">
        <v>24</v>
      </c>
      <c r="AC87" s="73" t="s">
        <v>24</v>
      </c>
      <c r="AD87" s="73" t="s">
        <v>24</v>
      </c>
      <c r="AE87" s="73" t="s">
        <v>24</v>
      </c>
      <c r="AF87" s="73" t="s">
        <v>24</v>
      </c>
      <c r="AG87" s="73" t="s">
        <v>24</v>
      </c>
      <c r="AH87" s="73" t="s">
        <v>24</v>
      </c>
      <c r="AI87" s="73" t="s">
        <v>24</v>
      </c>
      <c r="AJ87" s="73" t="s">
        <v>24</v>
      </c>
      <c r="AK87" s="73" t="s">
        <v>24</v>
      </c>
      <c r="AL87" s="73" t="s">
        <v>24</v>
      </c>
      <c r="AM87" s="73" t="s">
        <v>24</v>
      </c>
      <c r="AN87" s="73" t="s">
        <v>24</v>
      </c>
      <c r="AO87" s="73" t="s">
        <v>24</v>
      </c>
      <c r="AP87" s="73" t="s">
        <v>24</v>
      </c>
      <c r="AQ87" s="73" t="s">
        <v>24</v>
      </c>
      <c r="AR87" s="73" t="s">
        <v>24</v>
      </c>
      <c r="AT87" s="89">
        <v>1980</v>
      </c>
      <c r="AU87" s="73" t="s">
        <v>24</v>
      </c>
      <c r="AV87" s="73" t="s">
        <v>24</v>
      </c>
      <c r="AW87" s="73" t="s">
        <v>24</v>
      </c>
      <c r="AX87" s="73" t="s">
        <v>24</v>
      </c>
      <c r="AY87" s="73" t="s">
        <v>24</v>
      </c>
      <c r="AZ87" s="73" t="s">
        <v>24</v>
      </c>
      <c r="BA87" s="73" t="s">
        <v>24</v>
      </c>
      <c r="BB87" s="73" t="s">
        <v>24</v>
      </c>
      <c r="BC87" s="73" t="s">
        <v>24</v>
      </c>
      <c r="BD87" s="73" t="s">
        <v>24</v>
      </c>
      <c r="BE87" s="73" t="s">
        <v>24</v>
      </c>
      <c r="BF87" s="73" t="s">
        <v>24</v>
      </c>
      <c r="BG87" s="73" t="s">
        <v>24</v>
      </c>
      <c r="BH87" s="73" t="s">
        <v>24</v>
      </c>
      <c r="BI87" s="73" t="s">
        <v>24</v>
      </c>
      <c r="BJ87" s="73" t="s">
        <v>24</v>
      </c>
      <c r="BK87" s="73" t="s">
        <v>24</v>
      </c>
      <c r="BL87" s="73" t="s">
        <v>24</v>
      </c>
      <c r="BM87" s="73" t="s">
        <v>24</v>
      </c>
      <c r="BN87" s="73" t="s">
        <v>24</v>
      </c>
      <c r="BP87" s="89">
        <v>1980</v>
      </c>
    </row>
    <row r="88" spans="2:68">
      <c r="B88" s="89">
        <v>1981</v>
      </c>
      <c r="C88" s="73" t="s">
        <v>24</v>
      </c>
      <c r="D88" s="73" t="s">
        <v>24</v>
      </c>
      <c r="E88" s="73" t="s">
        <v>24</v>
      </c>
      <c r="F88" s="73" t="s">
        <v>24</v>
      </c>
      <c r="G88" s="73" t="s">
        <v>24</v>
      </c>
      <c r="H88" s="73" t="s">
        <v>24</v>
      </c>
      <c r="I88" s="73" t="s">
        <v>24</v>
      </c>
      <c r="J88" s="73" t="s">
        <v>24</v>
      </c>
      <c r="K88" s="73" t="s">
        <v>24</v>
      </c>
      <c r="L88" s="73" t="s">
        <v>24</v>
      </c>
      <c r="M88" s="73" t="s">
        <v>24</v>
      </c>
      <c r="N88" s="73" t="s">
        <v>24</v>
      </c>
      <c r="O88" s="73" t="s">
        <v>24</v>
      </c>
      <c r="P88" s="73" t="s">
        <v>24</v>
      </c>
      <c r="Q88" s="73" t="s">
        <v>24</v>
      </c>
      <c r="R88" s="73" t="s">
        <v>24</v>
      </c>
      <c r="S88" s="73" t="s">
        <v>24</v>
      </c>
      <c r="T88" s="73" t="s">
        <v>24</v>
      </c>
      <c r="U88" s="73" t="s">
        <v>24</v>
      </c>
      <c r="V88" s="73" t="s">
        <v>24</v>
      </c>
      <c r="X88" s="89">
        <v>1981</v>
      </c>
      <c r="Y88" s="73" t="s">
        <v>24</v>
      </c>
      <c r="Z88" s="73" t="s">
        <v>24</v>
      </c>
      <c r="AA88" s="73" t="s">
        <v>24</v>
      </c>
      <c r="AB88" s="73" t="s">
        <v>24</v>
      </c>
      <c r="AC88" s="73" t="s">
        <v>24</v>
      </c>
      <c r="AD88" s="73" t="s">
        <v>24</v>
      </c>
      <c r="AE88" s="73" t="s">
        <v>24</v>
      </c>
      <c r="AF88" s="73" t="s">
        <v>24</v>
      </c>
      <c r="AG88" s="73" t="s">
        <v>24</v>
      </c>
      <c r="AH88" s="73" t="s">
        <v>24</v>
      </c>
      <c r="AI88" s="73" t="s">
        <v>24</v>
      </c>
      <c r="AJ88" s="73" t="s">
        <v>24</v>
      </c>
      <c r="AK88" s="73" t="s">
        <v>24</v>
      </c>
      <c r="AL88" s="73" t="s">
        <v>24</v>
      </c>
      <c r="AM88" s="73" t="s">
        <v>24</v>
      </c>
      <c r="AN88" s="73" t="s">
        <v>24</v>
      </c>
      <c r="AO88" s="73" t="s">
        <v>24</v>
      </c>
      <c r="AP88" s="73" t="s">
        <v>24</v>
      </c>
      <c r="AQ88" s="73" t="s">
        <v>24</v>
      </c>
      <c r="AR88" s="73" t="s">
        <v>24</v>
      </c>
      <c r="AT88" s="89">
        <v>1981</v>
      </c>
      <c r="AU88" s="73" t="s">
        <v>24</v>
      </c>
      <c r="AV88" s="73" t="s">
        <v>24</v>
      </c>
      <c r="AW88" s="73" t="s">
        <v>24</v>
      </c>
      <c r="AX88" s="73" t="s">
        <v>24</v>
      </c>
      <c r="AY88" s="73" t="s">
        <v>24</v>
      </c>
      <c r="AZ88" s="73" t="s">
        <v>24</v>
      </c>
      <c r="BA88" s="73" t="s">
        <v>24</v>
      </c>
      <c r="BB88" s="73" t="s">
        <v>24</v>
      </c>
      <c r="BC88" s="73" t="s">
        <v>24</v>
      </c>
      <c r="BD88" s="73" t="s">
        <v>24</v>
      </c>
      <c r="BE88" s="73" t="s">
        <v>24</v>
      </c>
      <c r="BF88" s="73" t="s">
        <v>24</v>
      </c>
      <c r="BG88" s="73" t="s">
        <v>24</v>
      </c>
      <c r="BH88" s="73" t="s">
        <v>24</v>
      </c>
      <c r="BI88" s="73" t="s">
        <v>24</v>
      </c>
      <c r="BJ88" s="73" t="s">
        <v>24</v>
      </c>
      <c r="BK88" s="73" t="s">
        <v>24</v>
      </c>
      <c r="BL88" s="73" t="s">
        <v>24</v>
      </c>
      <c r="BM88" s="73" t="s">
        <v>24</v>
      </c>
      <c r="BN88" s="73" t="s">
        <v>24</v>
      </c>
      <c r="BP88" s="89">
        <v>1981</v>
      </c>
    </row>
    <row r="89" spans="2:68">
      <c r="B89" s="89">
        <v>1982</v>
      </c>
      <c r="C89" s="73" t="s">
        <v>24</v>
      </c>
      <c r="D89" s="73" t="s">
        <v>24</v>
      </c>
      <c r="E89" s="73" t="s">
        <v>24</v>
      </c>
      <c r="F89" s="73" t="s">
        <v>24</v>
      </c>
      <c r="G89" s="73" t="s">
        <v>24</v>
      </c>
      <c r="H89" s="73" t="s">
        <v>24</v>
      </c>
      <c r="I89" s="73" t="s">
        <v>24</v>
      </c>
      <c r="J89" s="73" t="s">
        <v>24</v>
      </c>
      <c r="K89" s="73" t="s">
        <v>24</v>
      </c>
      <c r="L89" s="73" t="s">
        <v>24</v>
      </c>
      <c r="M89" s="73" t="s">
        <v>24</v>
      </c>
      <c r="N89" s="73" t="s">
        <v>24</v>
      </c>
      <c r="O89" s="73" t="s">
        <v>24</v>
      </c>
      <c r="P89" s="73" t="s">
        <v>24</v>
      </c>
      <c r="Q89" s="73" t="s">
        <v>24</v>
      </c>
      <c r="R89" s="73" t="s">
        <v>24</v>
      </c>
      <c r="S89" s="73" t="s">
        <v>24</v>
      </c>
      <c r="T89" s="73" t="s">
        <v>24</v>
      </c>
      <c r="U89" s="73" t="s">
        <v>24</v>
      </c>
      <c r="V89" s="73" t="s">
        <v>24</v>
      </c>
      <c r="X89" s="89">
        <v>1982</v>
      </c>
      <c r="Y89" s="73" t="s">
        <v>24</v>
      </c>
      <c r="Z89" s="73" t="s">
        <v>24</v>
      </c>
      <c r="AA89" s="73" t="s">
        <v>24</v>
      </c>
      <c r="AB89" s="73" t="s">
        <v>24</v>
      </c>
      <c r="AC89" s="73" t="s">
        <v>24</v>
      </c>
      <c r="AD89" s="73" t="s">
        <v>24</v>
      </c>
      <c r="AE89" s="73" t="s">
        <v>24</v>
      </c>
      <c r="AF89" s="73" t="s">
        <v>24</v>
      </c>
      <c r="AG89" s="73" t="s">
        <v>24</v>
      </c>
      <c r="AH89" s="73" t="s">
        <v>24</v>
      </c>
      <c r="AI89" s="73" t="s">
        <v>24</v>
      </c>
      <c r="AJ89" s="73" t="s">
        <v>24</v>
      </c>
      <c r="AK89" s="73" t="s">
        <v>24</v>
      </c>
      <c r="AL89" s="73" t="s">
        <v>24</v>
      </c>
      <c r="AM89" s="73" t="s">
        <v>24</v>
      </c>
      <c r="AN89" s="73" t="s">
        <v>24</v>
      </c>
      <c r="AO89" s="73" t="s">
        <v>24</v>
      </c>
      <c r="AP89" s="73" t="s">
        <v>24</v>
      </c>
      <c r="AQ89" s="73" t="s">
        <v>24</v>
      </c>
      <c r="AR89" s="73" t="s">
        <v>24</v>
      </c>
      <c r="AT89" s="89">
        <v>1982</v>
      </c>
      <c r="AU89" s="73" t="s">
        <v>24</v>
      </c>
      <c r="AV89" s="73" t="s">
        <v>24</v>
      </c>
      <c r="AW89" s="73" t="s">
        <v>24</v>
      </c>
      <c r="AX89" s="73" t="s">
        <v>24</v>
      </c>
      <c r="AY89" s="73" t="s">
        <v>24</v>
      </c>
      <c r="AZ89" s="73" t="s">
        <v>24</v>
      </c>
      <c r="BA89" s="73" t="s">
        <v>24</v>
      </c>
      <c r="BB89" s="73" t="s">
        <v>24</v>
      </c>
      <c r="BC89" s="73" t="s">
        <v>24</v>
      </c>
      <c r="BD89" s="73" t="s">
        <v>24</v>
      </c>
      <c r="BE89" s="73" t="s">
        <v>24</v>
      </c>
      <c r="BF89" s="73" t="s">
        <v>24</v>
      </c>
      <c r="BG89" s="73" t="s">
        <v>24</v>
      </c>
      <c r="BH89" s="73" t="s">
        <v>24</v>
      </c>
      <c r="BI89" s="73" t="s">
        <v>24</v>
      </c>
      <c r="BJ89" s="73" t="s">
        <v>24</v>
      </c>
      <c r="BK89" s="73" t="s">
        <v>24</v>
      </c>
      <c r="BL89" s="73" t="s">
        <v>24</v>
      </c>
      <c r="BM89" s="73" t="s">
        <v>24</v>
      </c>
      <c r="BN89" s="73" t="s">
        <v>24</v>
      </c>
      <c r="BP89" s="89">
        <v>1982</v>
      </c>
    </row>
    <row r="90" spans="2:68">
      <c r="B90" s="89">
        <v>1983</v>
      </c>
      <c r="C90" s="73" t="s">
        <v>24</v>
      </c>
      <c r="D90" s="73" t="s">
        <v>24</v>
      </c>
      <c r="E90" s="73" t="s">
        <v>24</v>
      </c>
      <c r="F90" s="73" t="s">
        <v>24</v>
      </c>
      <c r="G90" s="73" t="s">
        <v>24</v>
      </c>
      <c r="H90" s="73" t="s">
        <v>24</v>
      </c>
      <c r="I90" s="73" t="s">
        <v>24</v>
      </c>
      <c r="J90" s="73" t="s">
        <v>24</v>
      </c>
      <c r="K90" s="73" t="s">
        <v>24</v>
      </c>
      <c r="L90" s="73" t="s">
        <v>24</v>
      </c>
      <c r="M90" s="73" t="s">
        <v>24</v>
      </c>
      <c r="N90" s="73" t="s">
        <v>24</v>
      </c>
      <c r="O90" s="73" t="s">
        <v>24</v>
      </c>
      <c r="P90" s="73" t="s">
        <v>24</v>
      </c>
      <c r="Q90" s="73" t="s">
        <v>24</v>
      </c>
      <c r="R90" s="73" t="s">
        <v>24</v>
      </c>
      <c r="S90" s="73" t="s">
        <v>24</v>
      </c>
      <c r="T90" s="73" t="s">
        <v>24</v>
      </c>
      <c r="U90" s="73" t="s">
        <v>24</v>
      </c>
      <c r="V90" s="73" t="s">
        <v>24</v>
      </c>
      <c r="X90" s="89">
        <v>1983</v>
      </c>
      <c r="Y90" s="73" t="s">
        <v>24</v>
      </c>
      <c r="Z90" s="73" t="s">
        <v>24</v>
      </c>
      <c r="AA90" s="73" t="s">
        <v>24</v>
      </c>
      <c r="AB90" s="73" t="s">
        <v>24</v>
      </c>
      <c r="AC90" s="73" t="s">
        <v>24</v>
      </c>
      <c r="AD90" s="73" t="s">
        <v>24</v>
      </c>
      <c r="AE90" s="73" t="s">
        <v>24</v>
      </c>
      <c r="AF90" s="73" t="s">
        <v>24</v>
      </c>
      <c r="AG90" s="73" t="s">
        <v>24</v>
      </c>
      <c r="AH90" s="73" t="s">
        <v>24</v>
      </c>
      <c r="AI90" s="73" t="s">
        <v>24</v>
      </c>
      <c r="AJ90" s="73" t="s">
        <v>24</v>
      </c>
      <c r="AK90" s="73" t="s">
        <v>24</v>
      </c>
      <c r="AL90" s="73" t="s">
        <v>24</v>
      </c>
      <c r="AM90" s="73" t="s">
        <v>24</v>
      </c>
      <c r="AN90" s="73" t="s">
        <v>24</v>
      </c>
      <c r="AO90" s="73" t="s">
        <v>24</v>
      </c>
      <c r="AP90" s="73" t="s">
        <v>24</v>
      </c>
      <c r="AQ90" s="73" t="s">
        <v>24</v>
      </c>
      <c r="AR90" s="73" t="s">
        <v>24</v>
      </c>
      <c r="AT90" s="89">
        <v>1983</v>
      </c>
      <c r="AU90" s="73" t="s">
        <v>24</v>
      </c>
      <c r="AV90" s="73" t="s">
        <v>24</v>
      </c>
      <c r="AW90" s="73" t="s">
        <v>24</v>
      </c>
      <c r="AX90" s="73" t="s">
        <v>24</v>
      </c>
      <c r="AY90" s="73" t="s">
        <v>24</v>
      </c>
      <c r="AZ90" s="73" t="s">
        <v>24</v>
      </c>
      <c r="BA90" s="73" t="s">
        <v>24</v>
      </c>
      <c r="BB90" s="73" t="s">
        <v>24</v>
      </c>
      <c r="BC90" s="73" t="s">
        <v>24</v>
      </c>
      <c r="BD90" s="73" t="s">
        <v>24</v>
      </c>
      <c r="BE90" s="73" t="s">
        <v>24</v>
      </c>
      <c r="BF90" s="73" t="s">
        <v>24</v>
      </c>
      <c r="BG90" s="73" t="s">
        <v>24</v>
      </c>
      <c r="BH90" s="73" t="s">
        <v>24</v>
      </c>
      <c r="BI90" s="73" t="s">
        <v>24</v>
      </c>
      <c r="BJ90" s="73" t="s">
        <v>24</v>
      </c>
      <c r="BK90" s="73" t="s">
        <v>24</v>
      </c>
      <c r="BL90" s="73" t="s">
        <v>24</v>
      </c>
      <c r="BM90" s="73" t="s">
        <v>24</v>
      </c>
      <c r="BN90" s="73" t="s">
        <v>24</v>
      </c>
      <c r="BP90" s="89">
        <v>1983</v>
      </c>
    </row>
    <row r="91" spans="2:68">
      <c r="B91" s="89">
        <v>1984</v>
      </c>
      <c r="C91" s="73" t="s">
        <v>24</v>
      </c>
      <c r="D91" s="73" t="s">
        <v>24</v>
      </c>
      <c r="E91" s="73" t="s">
        <v>24</v>
      </c>
      <c r="F91" s="73" t="s">
        <v>24</v>
      </c>
      <c r="G91" s="73" t="s">
        <v>24</v>
      </c>
      <c r="H91" s="73" t="s">
        <v>24</v>
      </c>
      <c r="I91" s="73" t="s">
        <v>24</v>
      </c>
      <c r="J91" s="73" t="s">
        <v>24</v>
      </c>
      <c r="K91" s="73" t="s">
        <v>24</v>
      </c>
      <c r="L91" s="73" t="s">
        <v>24</v>
      </c>
      <c r="M91" s="73" t="s">
        <v>24</v>
      </c>
      <c r="N91" s="73" t="s">
        <v>24</v>
      </c>
      <c r="O91" s="73" t="s">
        <v>24</v>
      </c>
      <c r="P91" s="73" t="s">
        <v>24</v>
      </c>
      <c r="Q91" s="73" t="s">
        <v>24</v>
      </c>
      <c r="R91" s="73" t="s">
        <v>24</v>
      </c>
      <c r="S91" s="73" t="s">
        <v>24</v>
      </c>
      <c r="T91" s="73" t="s">
        <v>24</v>
      </c>
      <c r="U91" s="73" t="s">
        <v>24</v>
      </c>
      <c r="V91" s="73" t="s">
        <v>24</v>
      </c>
      <c r="X91" s="89">
        <v>1984</v>
      </c>
      <c r="Y91" s="73" t="s">
        <v>24</v>
      </c>
      <c r="Z91" s="73" t="s">
        <v>24</v>
      </c>
      <c r="AA91" s="73" t="s">
        <v>24</v>
      </c>
      <c r="AB91" s="73" t="s">
        <v>24</v>
      </c>
      <c r="AC91" s="73" t="s">
        <v>24</v>
      </c>
      <c r="AD91" s="73" t="s">
        <v>24</v>
      </c>
      <c r="AE91" s="73" t="s">
        <v>24</v>
      </c>
      <c r="AF91" s="73" t="s">
        <v>24</v>
      </c>
      <c r="AG91" s="73" t="s">
        <v>24</v>
      </c>
      <c r="AH91" s="73" t="s">
        <v>24</v>
      </c>
      <c r="AI91" s="73" t="s">
        <v>24</v>
      </c>
      <c r="AJ91" s="73" t="s">
        <v>24</v>
      </c>
      <c r="AK91" s="73" t="s">
        <v>24</v>
      </c>
      <c r="AL91" s="73" t="s">
        <v>24</v>
      </c>
      <c r="AM91" s="73" t="s">
        <v>24</v>
      </c>
      <c r="AN91" s="73" t="s">
        <v>24</v>
      </c>
      <c r="AO91" s="73" t="s">
        <v>24</v>
      </c>
      <c r="AP91" s="73" t="s">
        <v>24</v>
      </c>
      <c r="AQ91" s="73" t="s">
        <v>24</v>
      </c>
      <c r="AR91" s="73" t="s">
        <v>24</v>
      </c>
      <c r="AT91" s="89">
        <v>1984</v>
      </c>
      <c r="AU91" s="73" t="s">
        <v>24</v>
      </c>
      <c r="AV91" s="73" t="s">
        <v>24</v>
      </c>
      <c r="AW91" s="73" t="s">
        <v>24</v>
      </c>
      <c r="AX91" s="73" t="s">
        <v>24</v>
      </c>
      <c r="AY91" s="73" t="s">
        <v>24</v>
      </c>
      <c r="AZ91" s="73" t="s">
        <v>24</v>
      </c>
      <c r="BA91" s="73" t="s">
        <v>24</v>
      </c>
      <c r="BB91" s="73" t="s">
        <v>24</v>
      </c>
      <c r="BC91" s="73" t="s">
        <v>24</v>
      </c>
      <c r="BD91" s="73" t="s">
        <v>24</v>
      </c>
      <c r="BE91" s="73" t="s">
        <v>24</v>
      </c>
      <c r="BF91" s="73" t="s">
        <v>24</v>
      </c>
      <c r="BG91" s="73" t="s">
        <v>24</v>
      </c>
      <c r="BH91" s="73" t="s">
        <v>24</v>
      </c>
      <c r="BI91" s="73" t="s">
        <v>24</v>
      </c>
      <c r="BJ91" s="73" t="s">
        <v>24</v>
      </c>
      <c r="BK91" s="73" t="s">
        <v>24</v>
      </c>
      <c r="BL91" s="73" t="s">
        <v>24</v>
      </c>
      <c r="BM91" s="73" t="s">
        <v>24</v>
      </c>
      <c r="BN91" s="73" t="s">
        <v>24</v>
      </c>
      <c r="BP91" s="89">
        <v>1984</v>
      </c>
    </row>
    <row r="92" spans="2:68">
      <c r="B92" s="89">
        <v>1985</v>
      </c>
      <c r="C92" s="73" t="s">
        <v>24</v>
      </c>
      <c r="D92" s="73" t="s">
        <v>24</v>
      </c>
      <c r="E92" s="73" t="s">
        <v>24</v>
      </c>
      <c r="F92" s="73" t="s">
        <v>24</v>
      </c>
      <c r="G92" s="73" t="s">
        <v>24</v>
      </c>
      <c r="H92" s="73" t="s">
        <v>24</v>
      </c>
      <c r="I92" s="73" t="s">
        <v>24</v>
      </c>
      <c r="J92" s="73" t="s">
        <v>24</v>
      </c>
      <c r="K92" s="73" t="s">
        <v>24</v>
      </c>
      <c r="L92" s="73" t="s">
        <v>24</v>
      </c>
      <c r="M92" s="73" t="s">
        <v>24</v>
      </c>
      <c r="N92" s="73" t="s">
        <v>24</v>
      </c>
      <c r="O92" s="73" t="s">
        <v>24</v>
      </c>
      <c r="P92" s="73" t="s">
        <v>24</v>
      </c>
      <c r="Q92" s="73" t="s">
        <v>24</v>
      </c>
      <c r="R92" s="73" t="s">
        <v>24</v>
      </c>
      <c r="S92" s="73" t="s">
        <v>24</v>
      </c>
      <c r="T92" s="73" t="s">
        <v>24</v>
      </c>
      <c r="U92" s="73" t="s">
        <v>24</v>
      </c>
      <c r="V92" s="73" t="s">
        <v>24</v>
      </c>
      <c r="X92" s="89">
        <v>1985</v>
      </c>
      <c r="Y92" s="73" t="s">
        <v>24</v>
      </c>
      <c r="Z92" s="73" t="s">
        <v>24</v>
      </c>
      <c r="AA92" s="73" t="s">
        <v>24</v>
      </c>
      <c r="AB92" s="73" t="s">
        <v>24</v>
      </c>
      <c r="AC92" s="73" t="s">
        <v>24</v>
      </c>
      <c r="AD92" s="73" t="s">
        <v>24</v>
      </c>
      <c r="AE92" s="73" t="s">
        <v>24</v>
      </c>
      <c r="AF92" s="73" t="s">
        <v>24</v>
      </c>
      <c r="AG92" s="73" t="s">
        <v>24</v>
      </c>
      <c r="AH92" s="73" t="s">
        <v>24</v>
      </c>
      <c r="AI92" s="73" t="s">
        <v>24</v>
      </c>
      <c r="AJ92" s="73" t="s">
        <v>24</v>
      </c>
      <c r="AK92" s="73" t="s">
        <v>24</v>
      </c>
      <c r="AL92" s="73" t="s">
        <v>24</v>
      </c>
      <c r="AM92" s="73" t="s">
        <v>24</v>
      </c>
      <c r="AN92" s="73" t="s">
        <v>24</v>
      </c>
      <c r="AO92" s="73" t="s">
        <v>24</v>
      </c>
      <c r="AP92" s="73" t="s">
        <v>24</v>
      </c>
      <c r="AQ92" s="73" t="s">
        <v>24</v>
      </c>
      <c r="AR92" s="73" t="s">
        <v>24</v>
      </c>
      <c r="AT92" s="89">
        <v>1985</v>
      </c>
      <c r="AU92" s="73" t="s">
        <v>24</v>
      </c>
      <c r="AV92" s="73" t="s">
        <v>24</v>
      </c>
      <c r="AW92" s="73" t="s">
        <v>24</v>
      </c>
      <c r="AX92" s="73" t="s">
        <v>24</v>
      </c>
      <c r="AY92" s="73" t="s">
        <v>24</v>
      </c>
      <c r="AZ92" s="73" t="s">
        <v>24</v>
      </c>
      <c r="BA92" s="73" t="s">
        <v>24</v>
      </c>
      <c r="BB92" s="73" t="s">
        <v>24</v>
      </c>
      <c r="BC92" s="73" t="s">
        <v>24</v>
      </c>
      <c r="BD92" s="73" t="s">
        <v>24</v>
      </c>
      <c r="BE92" s="73" t="s">
        <v>24</v>
      </c>
      <c r="BF92" s="73" t="s">
        <v>24</v>
      </c>
      <c r="BG92" s="73" t="s">
        <v>24</v>
      </c>
      <c r="BH92" s="73" t="s">
        <v>24</v>
      </c>
      <c r="BI92" s="73" t="s">
        <v>24</v>
      </c>
      <c r="BJ92" s="73" t="s">
        <v>24</v>
      </c>
      <c r="BK92" s="73" t="s">
        <v>24</v>
      </c>
      <c r="BL92" s="73" t="s">
        <v>24</v>
      </c>
      <c r="BM92" s="73" t="s">
        <v>24</v>
      </c>
      <c r="BN92" s="73" t="s">
        <v>24</v>
      </c>
      <c r="BP92" s="89">
        <v>1985</v>
      </c>
    </row>
    <row r="93" spans="2:68">
      <c r="B93" s="89">
        <v>1986</v>
      </c>
      <c r="C93" s="73" t="s">
        <v>24</v>
      </c>
      <c r="D93" s="73" t="s">
        <v>24</v>
      </c>
      <c r="E93" s="73" t="s">
        <v>24</v>
      </c>
      <c r="F93" s="73" t="s">
        <v>24</v>
      </c>
      <c r="G93" s="73" t="s">
        <v>24</v>
      </c>
      <c r="H93" s="73" t="s">
        <v>24</v>
      </c>
      <c r="I93" s="73" t="s">
        <v>24</v>
      </c>
      <c r="J93" s="73" t="s">
        <v>24</v>
      </c>
      <c r="K93" s="73" t="s">
        <v>24</v>
      </c>
      <c r="L93" s="73" t="s">
        <v>24</v>
      </c>
      <c r="M93" s="73" t="s">
        <v>24</v>
      </c>
      <c r="N93" s="73" t="s">
        <v>24</v>
      </c>
      <c r="O93" s="73" t="s">
        <v>24</v>
      </c>
      <c r="P93" s="73" t="s">
        <v>24</v>
      </c>
      <c r="Q93" s="73" t="s">
        <v>24</v>
      </c>
      <c r="R93" s="73" t="s">
        <v>24</v>
      </c>
      <c r="S93" s="73" t="s">
        <v>24</v>
      </c>
      <c r="T93" s="73" t="s">
        <v>24</v>
      </c>
      <c r="U93" s="73" t="s">
        <v>24</v>
      </c>
      <c r="V93" s="73" t="s">
        <v>24</v>
      </c>
      <c r="X93" s="89">
        <v>1986</v>
      </c>
      <c r="Y93" s="73" t="s">
        <v>24</v>
      </c>
      <c r="Z93" s="73" t="s">
        <v>24</v>
      </c>
      <c r="AA93" s="73" t="s">
        <v>24</v>
      </c>
      <c r="AB93" s="73" t="s">
        <v>24</v>
      </c>
      <c r="AC93" s="73" t="s">
        <v>24</v>
      </c>
      <c r="AD93" s="73" t="s">
        <v>24</v>
      </c>
      <c r="AE93" s="73" t="s">
        <v>24</v>
      </c>
      <c r="AF93" s="73" t="s">
        <v>24</v>
      </c>
      <c r="AG93" s="73" t="s">
        <v>24</v>
      </c>
      <c r="AH93" s="73" t="s">
        <v>24</v>
      </c>
      <c r="AI93" s="73" t="s">
        <v>24</v>
      </c>
      <c r="AJ93" s="73" t="s">
        <v>24</v>
      </c>
      <c r="AK93" s="73" t="s">
        <v>24</v>
      </c>
      <c r="AL93" s="73" t="s">
        <v>24</v>
      </c>
      <c r="AM93" s="73" t="s">
        <v>24</v>
      </c>
      <c r="AN93" s="73" t="s">
        <v>24</v>
      </c>
      <c r="AO93" s="73" t="s">
        <v>24</v>
      </c>
      <c r="AP93" s="73" t="s">
        <v>24</v>
      </c>
      <c r="AQ93" s="73" t="s">
        <v>24</v>
      </c>
      <c r="AR93" s="73" t="s">
        <v>24</v>
      </c>
      <c r="AT93" s="89">
        <v>1986</v>
      </c>
      <c r="AU93" s="73" t="s">
        <v>24</v>
      </c>
      <c r="AV93" s="73" t="s">
        <v>24</v>
      </c>
      <c r="AW93" s="73" t="s">
        <v>24</v>
      </c>
      <c r="AX93" s="73" t="s">
        <v>24</v>
      </c>
      <c r="AY93" s="73" t="s">
        <v>24</v>
      </c>
      <c r="AZ93" s="73" t="s">
        <v>24</v>
      </c>
      <c r="BA93" s="73" t="s">
        <v>24</v>
      </c>
      <c r="BB93" s="73" t="s">
        <v>24</v>
      </c>
      <c r="BC93" s="73" t="s">
        <v>24</v>
      </c>
      <c r="BD93" s="73" t="s">
        <v>24</v>
      </c>
      <c r="BE93" s="73" t="s">
        <v>24</v>
      </c>
      <c r="BF93" s="73" t="s">
        <v>24</v>
      </c>
      <c r="BG93" s="73" t="s">
        <v>24</v>
      </c>
      <c r="BH93" s="73" t="s">
        <v>24</v>
      </c>
      <c r="BI93" s="73" t="s">
        <v>24</v>
      </c>
      <c r="BJ93" s="73" t="s">
        <v>24</v>
      </c>
      <c r="BK93" s="73" t="s">
        <v>24</v>
      </c>
      <c r="BL93" s="73" t="s">
        <v>24</v>
      </c>
      <c r="BM93" s="73" t="s">
        <v>24</v>
      </c>
      <c r="BN93" s="73" t="s">
        <v>24</v>
      </c>
      <c r="BP93" s="89">
        <v>1986</v>
      </c>
    </row>
    <row r="94" spans="2:68">
      <c r="B94" s="89">
        <v>1987</v>
      </c>
      <c r="C94" s="73" t="s">
        <v>24</v>
      </c>
      <c r="D94" s="73" t="s">
        <v>24</v>
      </c>
      <c r="E94" s="73" t="s">
        <v>24</v>
      </c>
      <c r="F94" s="73" t="s">
        <v>24</v>
      </c>
      <c r="G94" s="73" t="s">
        <v>24</v>
      </c>
      <c r="H94" s="73" t="s">
        <v>24</v>
      </c>
      <c r="I94" s="73" t="s">
        <v>24</v>
      </c>
      <c r="J94" s="73" t="s">
        <v>24</v>
      </c>
      <c r="K94" s="73" t="s">
        <v>24</v>
      </c>
      <c r="L94" s="73" t="s">
        <v>24</v>
      </c>
      <c r="M94" s="73" t="s">
        <v>24</v>
      </c>
      <c r="N94" s="73" t="s">
        <v>24</v>
      </c>
      <c r="O94" s="73" t="s">
        <v>24</v>
      </c>
      <c r="P94" s="73" t="s">
        <v>24</v>
      </c>
      <c r="Q94" s="73" t="s">
        <v>24</v>
      </c>
      <c r="R94" s="73" t="s">
        <v>24</v>
      </c>
      <c r="S94" s="73" t="s">
        <v>24</v>
      </c>
      <c r="T94" s="73" t="s">
        <v>24</v>
      </c>
      <c r="U94" s="73" t="s">
        <v>24</v>
      </c>
      <c r="V94" s="73" t="s">
        <v>24</v>
      </c>
      <c r="X94" s="89">
        <v>1987</v>
      </c>
      <c r="Y94" s="73" t="s">
        <v>24</v>
      </c>
      <c r="Z94" s="73" t="s">
        <v>24</v>
      </c>
      <c r="AA94" s="73" t="s">
        <v>24</v>
      </c>
      <c r="AB94" s="73" t="s">
        <v>24</v>
      </c>
      <c r="AC94" s="73" t="s">
        <v>24</v>
      </c>
      <c r="AD94" s="73" t="s">
        <v>24</v>
      </c>
      <c r="AE94" s="73" t="s">
        <v>24</v>
      </c>
      <c r="AF94" s="73" t="s">
        <v>24</v>
      </c>
      <c r="AG94" s="73" t="s">
        <v>24</v>
      </c>
      <c r="AH94" s="73" t="s">
        <v>24</v>
      </c>
      <c r="AI94" s="73" t="s">
        <v>24</v>
      </c>
      <c r="AJ94" s="73" t="s">
        <v>24</v>
      </c>
      <c r="AK94" s="73" t="s">
        <v>24</v>
      </c>
      <c r="AL94" s="73" t="s">
        <v>24</v>
      </c>
      <c r="AM94" s="73" t="s">
        <v>24</v>
      </c>
      <c r="AN94" s="73" t="s">
        <v>24</v>
      </c>
      <c r="AO94" s="73" t="s">
        <v>24</v>
      </c>
      <c r="AP94" s="73" t="s">
        <v>24</v>
      </c>
      <c r="AQ94" s="73" t="s">
        <v>24</v>
      </c>
      <c r="AR94" s="73" t="s">
        <v>24</v>
      </c>
      <c r="AT94" s="89">
        <v>1987</v>
      </c>
      <c r="AU94" s="73" t="s">
        <v>24</v>
      </c>
      <c r="AV94" s="73" t="s">
        <v>24</v>
      </c>
      <c r="AW94" s="73" t="s">
        <v>24</v>
      </c>
      <c r="AX94" s="73" t="s">
        <v>24</v>
      </c>
      <c r="AY94" s="73" t="s">
        <v>24</v>
      </c>
      <c r="AZ94" s="73" t="s">
        <v>24</v>
      </c>
      <c r="BA94" s="73" t="s">
        <v>24</v>
      </c>
      <c r="BB94" s="73" t="s">
        <v>24</v>
      </c>
      <c r="BC94" s="73" t="s">
        <v>24</v>
      </c>
      <c r="BD94" s="73" t="s">
        <v>24</v>
      </c>
      <c r="BE94" s="73" t="s">
        <v>24</v>
      </c>
      <c r="BF94" s="73" t="s">
        <v>24</v>
      </c>
      <c r="BG94" s="73" t="s">
        <v>24</v>
      </c>
      <c r="BH94" s="73" t="s">
        <v>24</v>
      </c>
      <c r="BI94" s="73" t="s">
        <v>24</v>
      </c>
      <c r="BJ94" s="73" t="s">
        <v>24</v>
      </c>
      <c r="BK94" s="73" t="s">
        <v>24</v>
      </c>
      <c r="BL94" s="73" t="s">
        <v>24</v>
      </c>
      <c r="BM94" s="73" t="s">
        <v>24</v>
      </c>
      <c r="BN94" s="73" t="s">
        <v>24</v>
      </c>
      <c r="BP94" s="89">
        <v>1987</v>
      </c>
    </row>
    <row r="95" spans="2:68">
      <c r="B95" s="89">
        <v>1988</v>
      </c>
      <c r="C95" s="73" t="s">
        <v>24</v>
      </c>
      <c r="D95" s="73" t="s">
        <v>24</v>
      </c>
      <c r="E95" s="73" t="s">
        <v>24</v>
      </c>
      <c r="F95" s="73" t="s">
        <v>24</v>
      </c>
      <c r="G95" s="73" t="s">
        <v>24</v>
      </c>
      <c r="H95" s="73" t="s">
        <v>24</v>
      </c>
      <c r="I95" s="73" t="s">
        <v>24</v>
      </c>
      <c r="J95" s="73" t="s">
        <v>24</v>
      </c>
      <c r="K95" s="73" t="s">
        <v>24</v>
      </c>
      <c r="L95" s="73" t="s">
        <v>24</v>
      </c>
      <c r="M95" s="73" t="s">
        <v>24</v>
      </c>
      <c r="N95" s="73" t="s">
        <v>24</v>
      </c>
      <c r="O95" s="73" t="s">
        <v>24</v>
      </c>
      <c r="P95" s="73" t="s">
        <v>24</v>
      </c>
      <c r="Q95" s="73" t="s">
        <v>24</v>
      </c>
      <c r="R95" s="73" t="s">
        <v>24</v>
      </c>
      <c r="S95" s="73" t="s">
        <v>24</v>
      </c>
      <c r="T95" s="73" t="s">
        <v>24</v>
      </c>
      <c r="U95" s="73" t="s">
        <v>24</v>
      </c>
      <c r="V95" s="73" t="s">
        <v>24</v>
      </c>
      <c r="X95" s="89">
        <v>1988</v>
      </c>
      <c r="Y95" s="73" t="s">
        <v>24</v>
      </c>
      <c r="Z95" s="73" t="s">
        <v>24</v>
      </c>
      <c r="AA95" s="73" t="s">
        <v>24</v>
      </c>
      <c r="AB95" s="73" t="s">
        <v>24</v>
      </c>
      <c r="AC95" s="73" t="s">
        <v>24</v>
      </c>
      <c r="AD95" s="73" t="s">
        <v>24</v>
      </c>
      <c r="AE95" s="73" t="s">
        <v>24</v>
      </c>
      <c r="AF95" s="73" t="s">
        <v>24</v>
      </c>
      <c r="AG95" s="73" t="s">
        <v>24</v>
      </c>
      <c r="AH95" s="73" t="s">
        <v>24</v>
      </c>
      <c r="AI95" s="73" t="s">
        <v>24</v>
      </c>
      <c r="AJ95" s="73" t="s">
        <v>24</v>
      </c>
      <c r="AK95" s="73" t="s">
        <v>24</v>
      </c>
      <c r="AL95" s="73" t="s">
        <v>24</v>
      </c>
      <c r="AM95" s="73" t="s">
        <v>24</v>
      </c>
      <c r="AN95" s="73" t="s">
        <v>24</v>
      </c>
      <c r="AO95" s="73" t="s">
        <v>24</v>
      </c>
      <c r="AP95" s="73" t="s">
        <v>24</v>
      </c>
      <c r="AQ95" s="73" t="s">
        <v>24</v>
      </c>
      <c r="AR95" s="73" t="s">
        <v>24</v>
      </c>
      <c r="AT95" s="89">
        <v>1988</v>
      </c>
      <c r="AU95" s="73" t="s">
        <v>24</v>
      </c>
      <c r="AV95" s="73" t="s">
        <v>24</v>
      </c>
      <c r="AW95" s="73" t="s">
        <v>24</v>
      </c>
      <c r="AX95" s="73" t="s">
        <v>24</v>
      </c>
      <c r="AY95" s="73" t="s">
        <v>24</v>
      </c>
      <c r="AZ95" s="73" t="s">
        <v>24</v>
      </c>
      <c r="BA95" s="73" t="s">
        <v>24</v>
      </c>
      <c r="BB95" s="73" t="s">
        <v>24</v>
      </c>
      <c r="BC95" s="73" t="s">
        <v>24</v>
      </c>
      <c r="BD95" s="73" t="s">
        <v>24</v>
      </c>
      <c r="BE95" s="73" t="s">
        <v>24</v>
      </c>
      <c r="BF95" s="73" t="s">
        <v>24</v>
      </c>
      <c r="BG95" s="73" t="s">
        <v>24</v>
      </c>
      <c r="BH95" s="73" t="s">
        <v>24</v>
      </c>
      <c r="BI95" s="73" t="s">
        <v>24</v>
      </c>
      <c r="BJ95" s="73" t="s">
        <v>24</v>
      </c>
      <c r="BK95" s="73" t="s">
        <v>24</v>
      </c>
      <c r="BL95" s="73" t="s">
        <v>24</v>
      </c>
      <c r="BM95" s="73" t="s">
        <v>24</v>
      </c>
      <c r="BN95" s="73" t="s">
        <v>24</v>
      </c>
      <c r="BP95" s="89">
        <v>1988</v>
      </c>
    </row>
    <row r="96" spans="2:68">
      <c r="B96" s="89">
        <v>1989</v>
      </c>
      <c r="C96" s="73" t="s">
        <v>24</v>
      </c>
      <c r="D96" s="73" t="s">
        <v>24</v>
      </c>
      <c r="E96" s="73" t="s">
        <v>24</v>
      </c>
      <c r="F96" s="73" t="s">
        <v>24</v>
      </c>
      <c r="G96" s="73" t="s">
        <v>24</v>
      </c>
      <c r="H96" s="73" t="s">
        <v>24</v>
      </c>
      <c r="I96" s="73" t="s">
        <v>24</v>
      </c>
      <c r="J96" s="73" t="s">
        <v>24</v>
      </c>
      <c r="K96" s="73" t="s">
        <v>24</v>
      </c>
      <c r="L96" s="73" t="s">
        <v>24</v>
      </c>
      <c r="M96" s="73" t="s">
        <v>24</v>
      </c>
      <c r="N96" s="73" t="s">
        <v>24</v>
      </c>
      <c r="O96" s="73" t="s">
        <v>24</v>
      </c>
      <c r="P96" s="73" t="s">
        <v>24</v>
      </c>
      <c r="Q96" s="73" t="s">
        <v>24</v>
      </c>
      <c r="R96" s="73" t="s">
        <v>24</v>
      </c>
      <c r="S96" s="73" t="s">
        <v>24</v>
      </c>
      <c r="T96" s="73" t="s">
        <v>24</v>
      </c>
      <c r="U96" s="73" t="s">
        <v>24</v>
      </c>
      <c r="V96" s="73" t="s">
        <v>24</v>
      </c>
      <c r="X96" s="89">
        <v>1989</v>
      </c>
      <c r="Y96" s="73" t="s">
        <v>24</v>
      </c>
      <c r="Z96" s="73" t="s">
        <v>24</v>
      </c>
      <c r="AA96" s="73" t="s">
        <v>24</v>
      </c>
      <c r="AB96" s="73" t="s">
        <v>24</v>
      </c>
      <c r="AC96" s="73" t="s">
        <v>24</v>
      </c>
      <c r="AD96" s="73" t="s">
        <v>24</v>
      </c>
      <c r="AE96" s="73" t="s">
        <v>24</v>
      </c>
      <c r="AF96" s="73" t="s">
        <v>24</v>
      </c>
      <c r="AG96" s="73" t="s">
        <v>24</v>
      </c>
      <c r="AH96" s="73" t="s">
        <v>24</v>
      </c>
      <c r="AI96" s="73" t="s">
        <v>24</v>
      </c>
      <c r="AJ96" s="73" t="s">
        <v>24</v>
      </c>
      <c r="AK96" s="73" t="s">
        <v>24</v>
      </c>
      <c r="AL96" s="73" t="s">
        <v>24</v>
      </c>
      <c r="AM96" s="73" t="s">
        <v>24</v>
      </c>
      <c r="AN96" s="73" t="s">
        <v>24</v>
      </c>
      <c r="AO96" s="73" t="s">
        <v>24</v>
      </c>
      <c r="AP96" s="73" t="s">
        <v>24</v>
      </c>
      <c r="AQ96" s="73" t="s">
        <v>24</v>
      </c>
      <c r="AR96" s="73" t="s">
        <v>24</v>
      </c>
      <c r="AT96" s="89">
        <v>1989</v>
      </c>
      <c r="AU96" s="73" t="s">
        <v>24</v>
      </c>
      <c r="AV96" s="73" t="s">
        <v>24</v>
      </c>
      <c r="AW96" s="73" t="s">
        <v>24</v>
      </c>
      <c r="AX96" s="73" t="s">
        <v>24</v>
      </c>
      <c r="AY96" s="73" t="s">
        <v>24</v>
      </c>
      <c r="AZ96" s="73" t="s">
        <v>24</v>
      </c>
      <c r="BA96" s="73" t="s">
        <v>24</v>
      </c>
      <c r="BB96" s="73" t="s">
        <v>24</v>
      </c>
      <c r="BC96" s="73" t="s">
        <v>24</v>
      </c>
      <c r="BD96" s="73" t="s">
        <v>24</v>
      </c>
      <c r="BE96" s="73" t="s">
        <v>24</v>
      </c>
      <c r="BF96" s="73" t="s">
        <v>24</v>
      </c>
      <c r="BG96" s="73" t="s">
        <v>24</v>
      </c>
      <c r="BH96" s="73" t="s">
        <v>24</v>
      </c>
      <c r="BI96" s="73" t="s">
        <v>24</v>
      </c>
      <c r="BJ96" s="73" t="s">
        <v>24</v>
      </c>
      <c r="BK96" s="73" t="s">
        <v>24</v>
      </c>
      <c r="BL96" s="73" t="s">
        <v>24</v>
      </c>
      <c r="BM96" s="73" t="s">
        <v>24</v>
      </c>
      <c r="BN96" s="73" t="s">
        <v>24</v>
      </c>
      <c r="BP96" s="89">
        <v>1989</v>
      </c>
    </row>
    <row r="97" spans="2:68">
      <c r="B97" s="89">
        <v>1990</v>
      </c>
      <c r="C97" s="73" t="s">
        <v>24</v>
      </c>
      <c r="D97" s="73" t="s">
        <v>24</v>
      </c>
      <c r="E97" s="73" t="s">
        <v>24</v>
      </c>
      <c r="F97" s="73" t="s">
        <v>24</v>
      </c>
      <c r="G97" s="73" t="s">
        <v>24</v>
      </c>
      <c r="H97" s="73" t="s">
        <v>24</v>
      </c>
      <c r="I97" s="73" t="s">
        <v>24</v>
      </c>
      <c r="J97" s="73" t="s">
        <v>24</v>
      </c>
      <c r="K97" s="73" t="s">
        <v>24</v>
      </c>
      <c r="L97" s="73" t="s">
        <v>24</v>
      </c>
      <c r="M97" s="73" t="s">
        <v>24</v>
      </c>
      <c r="N97" s="73" t="s">
        <v>24</v>
      </c>
      <c r="O97" s="73" t="s">
        <v>24</v>
      </c>
      <c r="P97" s="73" t="s">
        <v>24</v>
      </c>
      <c r="Q97" s="73" t="s">
        <v>24</v>
      </c>
      <c r="R97" s="73" t="s">
        <v>24</v>
      </c>
      <c r="S97" s="73" t="s">
        <v>24</v>
      </c>
      <c r="T97" s="73" t="s">
        <v>24</v>
      </c>
      <c r="U97" s="73" t="s">
        <v>24</v>
      </c>
      <c r="V97" s="73" t="s">
        <v>24</v>
      </c>
      <c r="X97" s="89">
        <v>1990</v>
      </c>
      <c r="Y97" s="73" t="s">
        <v>24</v>
      </c>
      <c r="Z97" s="73" t="s">
        <v>24</v>
      </c>
      <c r="AA97" s="73" t="s">
        <v>24</v>
      </c>
      <c r="AB97" s="73" t="s">
        <v>24</v>
      </c>
      <c r="AC97" s="73" t="s">
        <v>24</v>
      </c>
      <c r="AD97" s="73" t="s">
        <v>24</v>
      </c>
      <c r="AE97" s="73" t="s">
        <v>24</v>
      </c>
      <c r="AF97" s="73" t="s">
        <v>24</v>
      </c>
      <c r="AG97" s="73" t="s">
        <v>24</v>
      </c>
      <c r="AH97" s="73" t="s">
        <v>24</v>
      </c>
      <c r="AI97" s="73" t="s">
        <v>24</v>
      </c>
      <c r="AJ97" s="73" t="s">
        <v>24</v>
      </c>
      <c r="AK97" s="73" t="s">
        <v>24</v>
      </c>
      <c r="AL97" s="73" t="s">
        <v>24</v>
      </c>
      <c r="AM97" s="73" t="s">
        <v>24</v>
      </c>
      <c r="AN97" s="73" t="s">
        <v>24</v>
      </c>
      <c r="AO97" s="73" t="s">
        <v>24</v>
      </c>
      <c r="AP97" s="73" t="s">
        <v>24</v>
      </c>
      <c r="AQ97" s="73" t="s">
        <v>24</v>
      </c>
      <c r="AR97" s="73" t="s">
        <v>24</v>
      </c>
      <c r="AT97" s="89">
        <v>1990</v>
      </c>
      <c r="AU97" s="73" t="s">
        <v>24</v>
      </c>
      <c r="AV97" s="73" t="s">
        <v>24</v>
      </c>
      <c r="AW97" s="73" t="s">
        <v>24</v>
      </c>
      <c r="AX97" s="73" t="s">
        <v>24</v>
      </c>
      <c r="AY97" s="73" t="s">
        <v>24</v>
      </c>
      <c r="AZ97" s="73" t="s">
        <v>24</v>
      </c>
      <c r="BA97" s="73" t="s">
        <v>24</v>
      </c>
      <c r="BB97" s="73" t="s">
        <v>24</v>
      </c>
      <c r="BC97" s="73" t="s">
        <v>24</v>
      </c>
      <c r="BD97" s="73" t="s">
        <v>24</v>
      </c>
      <c r="BE97" s="73" t="s">
        <v>24</v>
      </c>
      <c r="BF97" s="73" t="s">
        <v>24</v>
      </c>
      <c r="BG97" s="73" t="s">
        <v>24</v>
      </c>
      <c r="BH97" s="73" t="s">
        <v>24</v>
      </c>
      <c r="BI97" s="73" t="s">
        <v>24</v>
      </c>
      <c r="BJ97" s="73" t="s">
        <v>24</v>
      </c>
      <c r="BK97" s="73" t="s">
        <v>24</v>
      </c>
      <c r="BL97" s="73" t="s">
        <v>24</v>
      </c>
      <c r="BM97" s="73" t="s">
        <v>24</v>
      </c>
      <c r="BN97" s="73" t="s">
        <v>24</v>
      </c>
      <c r="BP97" s="89">
        <v>1990</v>
      </c>
    </row>
    <row r="98" spans="2:68">
      <c r="B98" s="89">
        <v>1991</v>
      </c>
      <c r="C98" s="73" t="s">
        <v>24</v>
      </c>
      <c r="D98" s="73" t="s">
        <v>24</v>
      </c>
      <c r="E98" s="73" t="s">
        <v>24</v>
      </c>
      <c r="F98" s="73" t="s">
        <v>24</v>
      </c>
      <c r="G98" s="73" t="s">
        <v>24</v>
      </c>
      <c r="H98" s="73" t="s">
        <v>24</v>
      </c>
      <c r="I98" s="73" t="s">
        <v>24</v>
      </c>
      <c r="J98" s="73" t="s">
        <v>24</v>
      </c>
      <c r="K98" s="73" t="s">
        <v>24</v>
      </c>
      <c r="L98" s="73" t="s">
        <v>24</v>
      </c>
      <c r="M98" s="73" t="s">
        <v>24</v>
      </c>
      <c r="N98" s="73" t="s">
        <v>24</v>
      </c>
      <c r="O98" s="73" t="s">
        <v>24</v>
      </c>
      <c r="P98" s="73" t="s">
        <v>24</v>
      </c>
      <c r="Q98" s="73" t="s">
        <v>24</v>
      </c>
      <c r="R98" s="73" t="s">
        <v>24</v>
      </c>
      <c r="S98" s="73" t="s">
        <v>24</v>
      </c>
      <c r="T98" s="73" t="s">
        <v>24</v>
      </c>
      <c r="U98" s="73" t="s">
        <v>24</v>
      </c>
      <c r="V98" s="73" t="s">
        <v>24</v>
      </c>
      <c r="X98" s="89">
        <v>1991</v>
      </c>
      <c r="Y98" s="73" t="s">
        <v>24</v>
      </c>
      <c r="Z98" s="73" t="s">
        <v>24</v>
      </c>
      <c r="AA98" s="73" t="s">
        <v>24</v>
      </c>
      <c r="AB98" s="73" t="s">
        <v>24</v>
      </c>
      <c r="AC98" s="73" t="s">
        <v>24</v>
      </c>
      <c r="AD98" s="73" t="s">
        <v>24</v>
      </c>
      <c r="AE98" s="73" t="s">
        <v>24</v>
      </c>
      <c r="AF98" s="73" t="s">
        <v>24</v>
      </c>
      <c r="AG98" s="73" t="s">
        <v>24</v>
      </c>
      <c r="AH98" s="73" t="s">
        <v>24</v>
      </c>
      <c r="AI98" s="73" t="s">
        <v>24</v>
      </c>
      <c r="AJ98" s="73" t="s">
        <v>24</v>
      </c>
      <c r="AK98" s="73" t="s">
        <v>24</v>
      </c>
      <c r="AL98" s="73" t="s">
        <v>24</v>
      </c>
      <c r="AM98" s="73" t="s">
        <v>24</v>
      </c>
      <c r="AN98" s="73" t="s">
        <v>24</v>
      </c>
      <c r="AO98" s="73" t="s">
        <v>24</v>
      </c>
      <c r="AP98" s="73" t="s">
        <v>24</v>
      </c>
      <c r="AQ98" s="73" t="s">
        <v>24</v>
      </c>
      <c r="AR98" s="73" t="s">
        <v>24</v>
      </c>
      <c r="AT98" s="89">
        <v>1991</v>
      </c>
      <c r="AU98" s="73" t="s">
        <v>24</v>
      </c>
      <c r="AV98" s="73" t="s">
        <v>24</v>
      </c>
      <c r="AW98" s="73" t="s">
        <v>24</v>
      </c>
      <c r="AX98" s="73" t="s">
        <v>24</v>
      </c>
      <c r="AY98" s="73" t="s">
        <v>24</v>
      </c>
      <c r="AZ98" s="73" t="s">
        <v>24</v>
      </c>
      <c r="BA98" s="73" t="s">
        <v>24</v>
      </c>
      <c r="BB98" s="73" t="s">
        <v>24</v>
      </c>
      <c r="BC98" s="73" t="s">
        <v>24</v>
      </c>
      <c r="BD98" s="73" t="s">
        <v>24</v>
      </c>
      <c r="BE98" s="73" t="s">
        <v>24</v>
      </c>
      <c r="BF98" s="73" t="s">
        <v>24</v>
      </c>
      <c r="BG98" s="73" t="s">
        <v>24</v>
      </c>
      <c r="BH98" s="73" t="s">
        <v>24</v>
      </c>
      <c r="BI98" s="73" t="s">
        <v>24</v>
      </c>
      <c r="BJ98" s="73" t="s">
        <v>24</v>
      </c>
      <c r="BK98" s="73" t="s">
        <v>24</v>
      </c>
      <c r="BL98" s="73" t="s">
        <v>24</v>
      </c>
      <c r="BM98" s="73" t="s">
        <v>24</v>
      </c>
      <c r="BN98" s="73" t="s">
        <v>24</v>
      </c>
      <c r="BP98" s="89">
        <v>1991</v>
      </c>
    </row>
    <row r="99" spans="2:68">
      <c r="B99" s="89">
        <v>1992</v>
      </c>
      <c r="C99" s="73" t="s">
        <v>24</v>
      </c>
      <c r="D99" s="73" t="s">
        <v>24</v>
      </c>
      <c r="E99" s="73" t="s">
        <v>24</v>
      </c>
      <c r="F99" s="73" t="s">
        <v>24</v>
      </c>
      <c r="G99" s="73" t="s">
        <v>24</v>
      </c>
      <c r="H99" s="73" t="s">
        <v>24</v>
      </c>
      <c r="I99" s="73" t="s">
        <v>24</v>
      </c>
      <c r="J99" s="73" t="s">
        <v>24</v>
      </c>
      <c r="K99" s="73" t="s">
        <v>24</v>
      </c>
      <c r="L99" s="73" t="s">
        <v>24</v>
      </c>
      <c r="M99" s="73" t="s">
        <v>24</v>
      </c>
      <c r="N99" s="73" t="s">
        <v>24</v>
      </c>
      <c r="O99" s="73" t="s">
        <v>24</v>
      </c>
      <c r="P99" s="73" t="s">
        <v>24</v>
      </c>
      <c r="Q99" s="73" t="s">
        <v>24</v>
      </c>
      <c r="R99" s="73" t="s">
        <v>24</v>
      </c>
      <c r="S99" s="73" t="s">
        <v>24</v>
      </c>
      <c r="T99" s="73" t="s">
        <v>24</v>
      </c>
      <c r="U99" s="73" t="s">
        <v>24</v>
      </c>
      <c r="V99" s="73" t="s">
        <v>24</v>
      </c>
      <c r="X99" s="89">
        <v>1992</v>
      </c>
      <c r="Y99" s="73" t="s">
        <v>24</v>
      </c>
      <c r="Z99" s="73" t="s">
        <v>24</v>
      </c>
      <c r="AA99" s="73" t="s">
        <v>24</v>
      </c>
      <c r="AB99" s="73" t="s">
        <v>24</v>
      </c>
      <c r="AC99" s="73" t="s">
        <v>24</v>
      </c>
      <c r="AD99" s="73" t="s">
        <v>24</v>
      </c>
      <c r="AE99" s="73" t="s">
        <v>24</v>
      </c>
      <c r="AF99" s="73" t="s">
        <v>24</v>
      </c>
      <c r="AG99" s="73" t="s">
        <v>24</v>
      </c>
      <c r="AH99" s="73" t="s">
        <v>24</v>
      </c>
      <c r="AI99" s="73" t="s">
        <v>24</v>
      </c>
      <c r="AJ99" s="73" t="s">
        <v>24</v>
      </c>
      <c r="AK99" s="73" t="s">
        <v>24</v>
      </c>
      <c r="AL99" s="73" t="s">
        <v>24</v>
      </c>
      <c r="AM99" s="73" t="s">
        <v>24</v>
      </c>
      <c r="AN99" s="73" t="s">
        <v>24</v>
      </c>
      <c r="AO99" s="73" t="s">
        <v>24</v>
      </c>
      <c r="AP99" s="73" t="s">
        <v>24</v>
      </c>
      <c r="AQ99" s="73" t="s">
        <v>24</v>
      </c>
      <c r="AR99" s="73" t="s">
        <v>24</v>
      </c>
      <c r="AT99" s="89">
        <v>1992</v>
      </c>
      <c r="AU99" s="73" t="s">
        <v>24</v>
      </c>
      <c r="AV99" s="73" t="s">
        <v>24</v>
      </c>
      <c r="AW99" s="73" t="s">
        <v>24</v>
      </c>
      <c r="AX99" s="73" t="s">
        <v>24</v>
      </c>
      <c r="AY99" s="73" t="s">
        <v>24</v>
      </c>
      <c r="AZ99" s="73" t="s">
        <v>24</v>
      </c>
      <c r="BA99" s="73" t="s">
        <v>24</v>
      </c>
      <c r="BB99" s="73" t="s">
        <v>24</v>
      </c>
      <c r="BC99" s="73" t="s">
        <v>24</v>
      </c>
      <c r="BD99" s="73" t="s">
        <v>24</v>
      </c>
      <c r="BE99" s="73" t="s">
        <v>24</v>
      </c>
      <c r="BF99" s="73" t="s">
        <v>24</v>
      </c>
      <c r="BG99" s="73" t="s">
        <v>24</v>
      </c>
      <c r="BH99" s="73" t="s">
        <v>24</v>
      </c>
      <c r="BI99" s="73" t="s">
        <v>24</v>
      </c>
      <c r="BJ99" s="73" t="s">
        <v>24</v>
      </c>
      <c r="BK99" s="73" t="s">
        <v>24</v>
      </c>
      <c r="BL99" s="73" t="s">
        <v>24</v>
      </c>
      <c r="BM99" s="73" t="s">
        <v>24</v>
      </c>
      <c r="BN99" s="73" t="s">
        <v>24</v>
      </c>
      <c r="BP99" s="89">
        <v>1992</v>
      </c>
    </row>
    <row r="100" spans="2:68">
      <c r="B100" s="89">
        <v>1993</v>
      </c>
      <c r="C100" s="73" t="s">
        <v>24</v>
      </c>
      <c r="D100" s="73" t="s">
        <v>24</v>
      </c>
      <c r="E100" s="73" t="s">
        <v>24</v>
      </c>
      <c r="F100" s="73" t="s">
        <v>24</v>
      </c>
      <c r="G100" s="73" t="s">
        <v>24</v>
      </c>
      <c r="H100" s="73" t="s">
        <v>24</v>
      </c>
      <c r="I100" s="73" t="s">
        <v>24</v>
      </c>
      <c r="J100" s="73" t="s">
        <v>24</v>
      </c>
      <c r="K100" s="73" t="s">
        <v>24</v>
      </c>
      <c r="L100" s="73" t="s">
        <v>24</v>
      </c>
      <c r="M100" s="73" t="s">
        <v>24</v>
      </c>
      <c r="N100" s="73" t="s">
        <v>24</v>
      </c>
      <c r="O100" s="73" t="s">
        <v>24</v>
      </c>
      <c r="P100" s="73" t="s">
        <v>24</v>
      </c>
      <c r="Q100" s="73" t="s">
        <v>24</v>
      </c>
      <c r="R100" s="73" t="s">
        <v>24</v>
      </c>
      <c r="S100" s="73" t="s">
        <v>24</v>
      </c>
      <c r="T100" s="73" t="s">
        <v>24</v>
      </c>
      <c r="U100" s="73" t="s">
        <v>24</v>
      </c>
      <c r="V100" s="73" t="s">
        <v>24</v>
      </c>
      <c r="X100" s="89">
        <v>1993</v>
      </c>
      <c r="Y100" s="73" t="s">
        <v>24</v>
      </c>
      <c r="Z100" s="73" t="s">
        <v>24</v>
      </c>
      <c r="AA100" s="73" t="s">
        <v>24</v>
      </c>
      <c r="AB100" s="73" t="s">
        <v>24</v>
      </c>
      <c r="AC100" s="73" t="s">
        <v>24</v>
      </c>
      <c r="AD100" s="73" t="s">
        <v>24</v>
      </c>
      <c r="AE100" s="73" t="s">
        <v>24</v>
      </c>
      <c r="AF100" s="73" t="s">
        <v>24</v>
      </c>
      <c r="AG100" s="73" t="s">
        <v>24</v>
      </c>
      <c r="AH100" s="73" t="s">
        <v>24</v>
      </c>
      <c r="AI100" s="73" t="s">
        <v>24</v>
      </c>
      <c r="AJ100" s="73" t="s">
        <v>24</v>
      </c>
      <c r="AK100" s="73" t="s">
        <v>24</v>
      </c>
      <c r="AL100" s="73" t="s">
        <v>24</v>
      </c>
      <c r="AM100" s="73" t="s">
        <v>24</v>
      </c>
      <c r="AN100" s="73" t="s">
        <v>24</v>
      </c>
      <c r="AO100" s="73" t="s">
        <v>24</v>
      </c>
      <c r="AP100" s="73" t="s">
        <v>24</v>
      </c>
      <c r="AQ100" s="73" t="s">
        <v>24</v>
      </c>
      <c r="AR100" s="73" t="s">
        <v>24</v>
      </c>
      <c r="AT100" s="89">
        <v>1993</v>
      </c>
      <c r="AU100" s="73" t="s">
        <v>24</v>
      </c>
      <c r="AV100" s="73" t="s">
        <v>24</v>
      </c>
      <c r="AW100" s="73" t="s">
        <v>24</v>
      </c>
      <c r="AX100" s="73" t="s">
        <v>24</v>
      </c>
      <c r="AY100" s="73" t="s">
        <v>24</v>
      </c>
      <c r="AZ100" s="73" t="s">
        <v>24</v>
      </c>
      <c r="BA100" s="73" t="s">
        <v>24</v>
      </c>
      <c r="BB100" s="73" t="s">
        <v>24</v>
      </c>
      <c r="BC100" s="73" t="s">
        <v>24</v>
      </c>
      <c r="BD100" s="73" t="s">
        <v>24</v>
      </c>
      <c r="BE100" s="73" t="s">
        <v>24</v>
      </c>
      <c r="BF100" s="73" t="s">
        <v>24</v>
      </c>
      <c r="BG100" s="73" t="s">
        <v>24</v>
      </c>
      <c r="BH100" s="73" t="s">
        <v>24</v>
      </c>
      <c r="BI100" s="73" t="s">
        <v>24</v>
      </c>
      <c r="BJ100" s="73" t="s">
        <v>24</v>
      </c>
      <c r="BK100" s="73" t="s">
        <v>24</v>
      </c>
      <c r="BL100" s="73" t="s">
        <v>24</v>
      </c>
      <c r="BM100" s="73" t="s">
        <v>24</v>
      </c>
      <c r="BN100" s="73" t="s">
        <v>24</v>
      </c>
      <c r="BP100" s="89">
        <v>1993</v>
      </c>
    </row>
    <row r="101" spans="2:68">
      <c r="B101" s="89">
        <v>1994</v>
      </c>
      <c r="C101" s="73" t="s">
        <v>24</v>
      </c>
      <c r="D101" s="73" t="s">
        <v>24</v>
      </c>
      <c r="E101" s="73" t="s">
        <v>24</v>
      </c>
      <c r="F101" s="73" t="s">
        <v>24</v>
      </c>
      <c r="G101" s="73" t="s">
        <v>24</v>
      </c>
      <c r="H101" s="73" t="s">
        <v>24</v>
      </c>
      <c r="I101" s="73" t="s">
        <v>24</v>
      </c>
      <c r="J101" s="73" t="s">
        <v>24</v>
      </c>
      <c r="K101" s="73" t="s">
        <v>24</v>
      </c>
      <c r="L101" s="73" t="s">
        <v>24</v>
      </c>
      <c r="M101" s="73" t="s">
        <v>24</v>
      </c>
      <c r="N101" s="73" t="s">
        <v>24</v>
      </c>
      <c r="O101" s="73" t="s">
        <v>24</v>
      </c>
      <c r="P101" s="73" t="s">
        <v>24</v>
      </c>
      <c r="Q101" s="73" t="s">
        <v>24</v>
      </c>
      <c r="R101" s="73" t="s">
        <v>24</v>
      </c>
      <c r="S101" s="73" t="s">
        <v>24</v>
      </c>
      <c r="T101" s="73" t="s">
        <v>24</v>
      </c>
      <c r="U101" s="73" t="s">
        <v>24</v>
      </c>
      <c r="V101" s="73" t="s">
        <v>24</v>
      </c>
      <c r="X101" s="89">
        <v>1994</v>
      </c>
      <c r="Y101" s="73" t="s">
        <v>24</v>
      </c>
      <c r="Z101" s="73" t="s">
        <v>24</v>
      </c>
      <c r="AA101" s="73" t="s">
        <v>24</v>
      </c>
      <c r="AB101" s="73" t="s">
        <v>24</v>
      </c>
      <c r="AC101" s="73" t="s">
        <v>24</v>
      </c>
      <c r="AD101" s="73" t="s">
        <v>24</v>
      </c>
      <c r="AE101" s="73" t="s">
        <v>24</v>
      </c>
      <c r="AF101" s="73" t="s">
        <v>24</v>
      </c>
      <c r="AG101" s="73" t="s">
        <v>24</v>
      </c>
      <c r="AH101" s="73" t="s">
        <v>24</v>
      </c>
      <c r="AI101" s="73" t="s">
        <v>24</v>
      </c>
      <c r="AJ101" s="73" t="s">
        <v>24</v>
      </c>
      <c r="AK101" s="73" t="s">
        <v>24</v>
      </c>
      <c r="AL101" s="73" t="s">
        <v>24</v>
      </c>
      <c r="AM101" s="73" t="s">
        <v>24</v>
      </c>
      <c r="AN101" s="73" t="s">
        <v>24</v>
      </c>
      <c r="AO101" s="73" t="s">
        <v>24</v>
      </c>
      <c r="AP101" s="73" t="s">
        <v>24</v>
      </c>
      <c r="AQ101" s="73" t="s">
        <v>24</v>
      </c>
      <c r="AR101" s="73" t="s">
        <v>24</v>
      </c>
      <c r="AT101" s="89">
        <v>1994</v>
      </c>
      <c r="AU101" s="73" t="s">
        <v>24</v>
      </c>
      <c r="AV101" s="73" t="s">
        <v>24</v>
      </c>
      <c r="AW101" s="73" t="s">
        <v>24</v>
      </c>
      <c r="AX101" s="73" t="s">
        <v>24</v>
      </c>
      <c r="AY101" s="73" t="s">
        <v>24</v>
      </c>
      <c r="AZ101" s="73" t="s">
        <v>24</v>
      </c>
      <c r="BA101" s="73" t="s">
        <v>24</v>
      </c>
      <c r="BB101" s="73" t="s">
        <v>24</v>
      </c>
      <c r="BC101" s="73" t="s">
        <v>24</v>
      </c>
      <c r="BD101" s="73" t="s">
        <v>24</v>
      </c>
      <c r="BE101" s="73" t="s">
        <v>24</v>
      </c>
      <c r="BF101" s="73" t="s">
        <v>24</v>
      </c>
      <c r="BG101" s="73" t="s">
        <v>24</v>
      </c>
      <c r="BH101" s="73" t="s">
        <v>24</v>
      </c>
      <c r="BI101" s="73" t="s">
        <v>24</v>
      </c>
      <c r="BJ101" s="73" t="s">
        <v>24</v>
      </c>
      <c r="BK101" s="73" t="s">
        <v>24</v>
      </c>
      <c r="BL101" s="73" t="s">
        <v>24</v>
      </c>
      <c r="BM101" s="73" t="s">
        <v>24</v>
      </c>
      <c r="BN101" s="73" t="s">
        <v>24</v>
      </c>
      <c r="BP101" s="89">
        <v>1994</v>
      </c>
    </row>
    <row r="102" spans="2:68">
      <c r="B102" s="89">
        <v>1995</v>
      </c>
      <c r="C102" s="73" t="s">
        <v>24</v>
      </c>
      <c r="D102" s="73" t="s">
        <v>24</v>
      </c>
      <c r="E102" s="73" t="s">
        <v>24</v>
      </c>
      <c r="F102" s="73" t="s">
        <v>24</v>
      </c>
      <c r="G102" s="73" t="s">
        <v>24</v>
      </c>
      <c r="H102" s="73" t="s">
        <v>24</v>
      </c>
      <c r="I102" s="73" t="s">
        <v>24</v>
      </c>
      <c r="J102" s="73" t="s">
        <v>24</v>
      </c>
      <c r="K102" s="73" t="s">
        <v>24</v>
      </c>
      <c r="L102" s="73" t="s">
        <v>24</v>
      </c>
      <c r="M102" s="73" t="s">
        <v>24</v>
      </c>
      <c r="N102" s="73" t="s">
        <v>24</v>
      </c>
      <c r="O102" s="73" t="s">
        <v>24</v>
      </c>
      <c r="P102" s="73" t="s">
        <v>24</v>
      </c>
      <c r="Q102" s="73" t="s">
        <v>24</v>
      </c>
      <c r="R102" s="73" t="s">
        <v>24</v>
      </c>
      <c r="S102" s="73" t="s">
        <v>24</v>
      </c>
      <c r="T102" s="73" t="s">
        <v>24</v>
      </c>
      <c r="U102" s="73" t="s">
        <v>24</v>
      </c>
      <c r="V102" s="73" t="s">
        <v>24</v>
      </c>
      <c r="X102" s="89">
        <v>1995</v>
      </c>
      <c r="Y102" s="73" t="s">
        <v>24</v>
      </c>
      <c r="Z102" s="73" t="s">
        <v>24</v>
      </c>
      <c r="AA102" s="73" t="s">
        <v>24</v>
      </c>
      <c r="AB102" s="73" t="s">
        <v>24</v>
      </c>
      <c r="AC102" s="73" t="s">
        <v>24</v>
      </c>
      <c r="AD102" s="73" t="s">
        <v>24</v>
      </c>
      <c r="AE102" s="73" t="s">
        <v>24</v>
      </c>
      <c r="AF102" s="73" t="s">
        <v>24</v>
      </c>
      <c r="AG102" s="73" t="s">
        <v>24</v>
      </c>
      <c r="AH102" s="73" t="s">
        <v>24</v>
      </c>
      <c r="AI102" s="73" t="s">
        <v>24</v>
      </c>
      <c r="AJ102" s="73" t="s">
        <v>24</v>
      </c>
      <c r="AK102" s="73" t="s">
        <v>24</v>
      </c>
      <c r="AL102" s="73" t="s">
        <v>24</v>
      </c>
      <c r="AM102" s="73" t="s">
        <v>24</v>
      </c>
      <c r="AN102" s="73" t="s">
        <v>24</v>
      </c>
      <c r="AO102" s="73" t="s">
        <v>24</v>
      </c>
      <c r="AP102" s="73" t="s">
        <v>24</v>
      </c>
      <c r="AQ102" s="73" t="s">
        <v>24</v>
      </c>
      <c r="AR102" s="73" t="s">
        <v>24</v>
      </c>
      <c r="AT102" s="89">
        <v>1995</v>
      </c>
      <c r="AU102" s="73" t="s">
        <v>24</v>
      </c>
      <c r="AV102" s="73" t="s">
        <v>24</v>
      </c>
      <c r="AW102" s="73" t="s">
        <v>24</v>
      </c>
      <c r="AX102" s="73" t="s">
        <v>24</v>
      </c>
      <c r="AY102" s="73" t="s">
        <v>24</v>
      </c>
      <c r="AZ102" s="73" t="s">
        <v>24</v>
      </c>
      <c r="BA102" s="73" t="s">
        <v>24</v>
      </c>
      <c r="BB102" s="73" t="s">
        <v>24</v>
      </c>
      <c r="BC102" s="73" t="s">
        <v>24</v>
      </c>
      <c r="BD102" s="73" t="s">
        <v>24</v>
      </c>
      <c r="BE102" s="73" t="s">
        <v>24</v>
      </c>
      <c r="BF102" s="73" t="s">
        <v>24</v>
      </c>
      <c r="BG102" s="73" t="s">
        <v>24</v>
      </c>
      <c r="BH102" s="73" t="s">
        <v>24</v>
      </c>
      <c r="BI102" s="73" t="s">
        <v>24</v>
      </c>
      <c r="BJ102" s="73" t="s">
        <v>24</v>
      </c>
      <c r="BK102" s="73" t="s">
        <v>24</v>
      </c>
      <c r="BL102" s="73" t="s">
        <v>24</v>
      </c>
      <c r="BM102" s="73" t="s">
        <v>24</v>
      </c>
      <c r="BN102" s="73" t="s">
        <v>24</v>
      </c>
      <c r="BP102" s="89">
        <v>1995</v>
      </c>
    </row>
    <row r="103" spans="2:68">
      <c r="B103" s="89">
        <v>1996</v>
      </c>
      <c r="C103" s="73" t="s">
        <v>24</v>
      </c>
      <c r="D103" s="73" t="s">
        <v>24</v>
      </c>
      <c r="E103" s="73" t="s">
        <v>24</v>
      </c>
      <c r="F103" s="73" t="s">
        <v>24</v>
      </c>
      <c r="G103" s="73" t="s">
        <v>24</v>
      </c>
      <c r="H103" s="73" t="s">
        <v>24</v>
      </c>
      <c r="I103" s="73" t="s">
        <v>24</v>
      </c>
      <c r="J103" s="73" t="s">
        <v>24</v>
      </c>
      <c r="K103" s="73" t="s">
        <v>24</v>
      </c>
      <c r="L103" s="73" t="s">
        <v>24</v>
      </c>
      <c r="M103" s="73" t="s">
        <v>24</v>
      </c>
      <c r="N103" s="73" t="s">
        <v>24</v>
      </c>
      <c r="O103" s="73" t="s">
        <v>24</v>
      </c>
      <c r="P103" s="73" t="s">
        <v>24</v>
      </c>
      <c r="Q103" s="73" t="s">
        <v>24</v>
      </c>
      <c r="R103" s="73" t="s">
        <v>24</v>
      </c>
      <c r="S103" s="73" t="s">
        <v>24</v>
      </c>
      <c r="T103" s="73" t="s">
        <v>24</v>
      </c>
      <c r="U103" s="73" t="s">
        <v>24</v>
      </c>
      <c r="V103" s="73" t="s">
        <v>24</v>
      </c>
      <c r="X103" s="89">
        <v>1996</v>
      </c>
      <c r="Y103" s="73" t="s">
        <v>24</v>
      </c>
      <c r="Z103" s="73" t="s">
        <v>24</v>
      </c>
      <c r="AA103" s="73" t="s">
        <v>24</v>
      </c>
      <c r="AB103" s="73" t="s">
        <v>24</v>
      </c>
      <c r="AC103" s="73" t="s">
        <v>24</v>
      </c>
      <c r="AD103" s="73" t="s">
        <v>24</v>
      </c>
      <c r="AE103" s="73" t="s">
        <v>24</v>
      </c>
      <c r="AF103" s="73" t="s">
        <v>24</v>
      </c>
      <c r="AG103" s="73" t="s">
        <v>24</v>
      </c>
      <c r="AH103" s="73" t="s">
        <v>24</v>
      </c>
      <c r="AI103" s="73" t="s">
        <v>24</v>
      </c>
      <c r="AJ103" s="73" t="s">
        <v>24</v>
      </c>
      <c r="AK103" s="73" t="s">
        <v>24</v>
      </c>
      <c r="AL103" s="73" t="s">
        <v>24</v>
      </c>
      <c r="AM103" s="73" t="s">
        <v>24</v>
      </c>
      <c r="AN103" s="73" t="s">
        <v>24</v>
      </c>
      <c r="AO103" s="73" t="s">
        <v>24</v>
      </c>
      <c r="AP103" s="73" t="s">
        <v>24</v>
      </c>
      <c r="AQ103" s="73" t="s">
        <v>24</v>
      </c>
      <c r="AR103" s="73" t="s">
        <v>24</v>
      </c>
      <c r="AT103" s="89">
        <v>1996</v>
      </c>
      <c r="AU103" s="73" t="s">
        <v>24</v>
      </c>
      <c r="AV103" s="73" t="s">
        <v>24</v>
      </c>
      <c r="AW103" s="73" t="s">
        <v>24</v>
      </c>
      <c r="AX103" s="73" t="s">
        <v>24</v>
      </c>
      <c r="AY103" s="73" t="s">
        <v>24</v>
      </c>
      <c r="AZ103" s="73" t="s">
        <v>24</v>
      </c>
      <c r="BA103" s="73" t="s">
        <v>24</v>
      </c>
      <c r="BB103" s="73" t="s">
        <v>24</v>
      </c>
      <c r="BC103" s="73" t="s">
        <v>24</v>
      </c>
      <c r="BD103" s="73" t="s">
        <v>24</v>
      </c>
      <c r="BE103" s="73" t="s">
        <v>24</v>
      </c>
      <c r="BF103" s="73" t="s">
        <v>24</v>
      </c>
      <c r="BG103" s="73" t="s">
        <v>24</v>
      </c>
      <c r="BH103" s="73" t="s">
        <v>24</v>
      </c>
      <c r="BI103" s="73" t="s">
        <v>24</v>
      </c>
      <c r="BJ103" s="73" t="s">
        <v>24</v>
      </c>
      <c r="BK103" s="73" t="s">
        <v>24</v>
      </c>
      <c r="BL103" s="73" t="s">
        <v>24</v>
      </c>
      <c r="BM103" s="73" t="s">
        <v>24</v>
      </c>
      <c r="BN103" s="73" t="s">
        <v>24</v>
      </c>
      <c r="BP103" s="89">
        <v>1996</v>
      </c>
    </row>
    <row r="104" spans="2:68">
      <c r="B104" s="90">
        <v>1997</v>
      </c>
      <c r="C104" s="73">
        <v>5</v>
      </c>
      <c r="D104" s="73">
        <v>1</v>
      </c>
      <c r="E104" s="73">
        <v>0</v>
      </c>
      <c r="F104" s="73">
        <v>0</v>
      </c>
      <c r="G104" s="73">
        <v>1</v>
      </c>
      <c r="H104" s="73">
        <v>2</v>
      </c>
      <c r="I104" s="73">
        <v>3</v>
      </c>
      <c r="J104" s="73">
        <v>1</v>
      </c>
      <c r="K104" s="73">
        <v>6</v>
      </c>
      <c r="L104" s="73">
        <v>2</v>
      </c>
      <c r="M104" s="73">
        <v>2</v>
      </c>
      <c r="N104" s="73">
        <v>3</v>
      </c>
      <c r="O104" s="73">
        <v>3</v>
      </c>
      <c r="P104" s="73">
        <v>4</v>
      </c>
      <c r="Q104" s="73">
        <v>2</v>
      </c>
      <c r="R104" s="73">
        <v>2</v>
      </c>
      <c r="S104" s="73">
        <v>2</v>
      </c>
      <c r="T104" s="73">
        <v>1</v>
      </c>
      <c r="U104" s="73">
        <v>0</v>
      </c>
      <c r="V104" s="73">
        <v>40</v>
      </c>
      <c r="X104" s="90">
        <v>1997</v>
      </c>
      <c r="Y104" s="73">
        <v>3</v>
      </c>
      <c r="Z104" s="73">
        <v>0</v>
      </c>
      <c r="AA104" s="73">
        <v>0</v>
      </c>
      <c r="AB104" s="73">
        <v>1</v>
      </c>
      <c r="AC104" s="73">
        <v>0</v>
      </c>
      <c r="AD104" s="73">
        <v>1</v>
      </c>
      <c r="AE104" s="73">
        <v>0</v>
      </c>
      <c r="AF104" s="73">
        <v>0</v>
      </c>
      <c r="AG104" s="73">
        <v>0</v>
      </c>
      <c r="AH104" s="73">
        <v>0</v>
      </c>
      <c r="AI104" s="73">
        <v>3</v>
      </c>
      <c r="AJ104" s="73">
        <v>1</v>
      </c>
      <c r="AK104" s="73">
        <v>1</v>
      </c>
      <c r="AL104" s="73">
        <v>0</v>
      </c>
      <c r="AM104" s="73">
        <v>1</v>
      </c>
      <c r="AN104" s="73">
        <v>0</v>
      </c>
      <c r="AO104" s="73">
        <v>2</v>
      </c>
      <c r="AP104" s="73">
        <v>1</v>
      </c>
      <c r="AQ104" s="73">
        <v>0</v>
      </c>
      <c r="AR104" s="73">
        <v>14</v>
      </c>
      <c r="AT104" s="90">
        <v>1997</v>
      </c>
      <c r="AU104" s="73">
        <v>8</v>
      </c>
      <c r="AV104" s="73">
        <v>1</v>
      </c>
      <c r="AW104" s="73">
        <v>0</v>
      </c>
      <c r="AX104" s="73">
        <v>1</v>
      </c>
      <c r="AY104" s="73">
        <v>1</v>
      </c>
      <c r="AZ104" s="73">
        <v>3</v>
      </c>
      <c r="BA104" s="73">
        <v>3</v>
      </c>
      <c r="BB104" s="73">
        <v>1</v>
      </c>
      <c r="BC104" s="73">
        <v>6</v>
      </c>
      <c r="BD104" s="73">
        <v>2</v>
      </c>
      <c r="BE104" s="73">
        <v>5</v>
      </c>
      <c r="BF104" s="73">
        <v>4</v>
      </c>
      <c r="BG104" s="73">
        <v>4</v>
      </c>
      <c r="BH104" s="73">
        <v>4</v>
      </c>
      <c r="BI104" s="73">
        <v>3</v>
      </c>
      <c r="BJ104" s="73">
        <v>2</v>
      </c>
      <c r="BK104" s="73">
        <v>4</v>
      </c>
      <c r="BL104" s="73">
        <v>2</v>
      </c>
      <c r="BM104" s="73">
        <v>0</v>
      </c>
      <c r="BN104" s="73">
        <v>54</v>
      </c>
      <c r="BP104" s="90">
        <v>1997</v>
      </c>
    </row>
    <row r="105" spans="2:68">
      <c r="B105" s="90">
        <v>1998</v>
      </c>
      <c r="C105" s="73">
        <v>0</v>
      </c>
      <c r="D105" s="73">
        <v>0</v>
      </c>
      <c r="E105" s="73">
        <v>0</v>
      </c>
      <c r="F105" s="73">
        <v>0</v>
      </c>
      <c r="G105" s="73">
        <v>1</v>
      </c>
      <c r="H105" s="73">
        <v>0</v>
      </c>
      <c r="I105" s="73">
        <v>2</v>
      </c>
      <c r="J105" s="73">
        <v>2</v>
      </c>
      <c r="K105" s="73">
        <v>1</v>
      </c>
      <c r="L105" s="73">
        <v>1</v>
      </c>
      <c r="M105" s="73">
        <v>2</v>
      </c>
      <c r="N105" s="73">
        <v>3</v>
      </c>
      <c r="O105" s="73">
        <v>3</v>
      </c>
      <c r="P105" s="73">
        <v>2</v>
      </c>
      <c r="Q105" s="73">
        <v>1</v>
      </c>
      <c r="R105" s="73">
        <v>3</v>
      </c>
      <c r="S105" s="73">
        <v>1</v>
      </c>
      <c r="T105" s="73">
        <v>1</v>
      </c>
      <c r="U105" s="73">
        <v>0</v>
      </c>
      <c r="V105" s="73">
        <v>23</v>
      </c>
      <c r="X105" s="90">
        <v>1998</v>
      </c>
      <c r="Y105" s="73">
        <v>2</v>
      </c>
      <c r="Z105" s="73">
        <v>0</v>
      </c>
      <c r="AA105" s="73">
        <v>0</v>
      </c>
      <c r="AB105" s="73">
        <v>0</v>
      </c>
      <c r="AC105" s="73">
        <v>0</v>
      </c>
      <c r="AD105" s="73">
        <v>1</v>
      </c>
      <c r="AE105" s="73">
        <v>0</v>
      </c>
      <c r="AF105" s="73">
        <v>0</v>
      </c>
      <c r="AG105" s="73">
        <v>1</v>
      </c>
      <c r="AH105" s="73">
        <v>1</v>
      </c>
      <c r="AI105" s="73">
        <v>1</v>
      </c>
      <c r="AJ105" s="73">
        <v>1</v>
      </c>
      <c r="AK105" s="73">
        <v>0</v>
      </c>
      <c r="AL105" s="73">
        <v>1</v>
      </c>
      <c r="AM105" s="73">
        <v>2</v>
      </c>
      <c r="AN105" s="73">
        <v>2</v>
      </c>
      <c r="AO105" s="73">
        <v>0</v>
      </c>
      <c r="AP105" s="73">
        <v>1</v>
      </c>
      <c r="AQ105" s="73">
        <v>0</v>
      </c>
      <c r="AR105" s="73">
        <v>13</v>
      </c>
      <c r="AT105" s="90">
        <v>1998</v>
      </c>
      <c r="AU105" s="73">
        <v>2</v>
      </c>
      <c r="AV105" s="73">
        <v>0</v>
      </c>
      <c r="AW105" s="73">
        <v>0</v>
      </c>
      <c r="AX105" s="73">
        <v>0</v>
      </c>
      <c r="AY105" s="73">
        <v>1</v>
      </c>
      <c r="AZ105" s="73">
        <v>1</v>
      </c>
      <c r="BA105" s="73">
        <v>2</v>
      </c>
      <c r="BB105" s="73">
        <v>2</v>
      </c>
      <c r="BC105" s="73">
        <v>2</v>
      </c>
      <c r="BD105" s="73">
        <v>2</v>
      </c>
      <c r="BE105" s="73">
        <v>3</v>
      </c>
      <c r="BF105" s="73">
        <v>4</v>
      </c>
      <c r="BG105" s="73">
        <v>3</v>
      </c>
      <c r="BH105" s="73">
        <v>3</v>
      </c>
      <c r="BI105" s="73">
        <v>3</v>
      </c>
      <c r="BJ105" s="73">
        <v>5</v>
      </c>
      <c r="BK105" s="73">
        <v>1</v>
      </c>
      <c r="BL105" s="73">
        <v>2</v>
      </c>
      <c r="BM105" s="73">
        <v>0</v>
      </c>
      <c r="BN105" s="73">
        <v>36</v>
      </c>
      <c r="BP105" s="90">
        <v>1998</v>
      </c>
    </row>
    <row r="106" spans="2:68">
      <c r="B106" s="90">
        <v>1999</v>
      </c>
      <c r="C106" s="73">
        <v>0</v>
      </c>
      <c r="D106" s="73">
        <v>0</v>
      </c>
      <c r="E106" s="73">
        <v>0</v>
      </c>
      <c r="F106" s="73">
        <v>0</v>
      </c>
      <c r="G106" s="73">
        <v>1</v>
      </c>
      <c r="H106" s="73">
        <v>0</v>
      </c>
      <c r="I106" s="73">
        <v>1</v>
      </c>
      <c r="J106" s="73">
        <v>1</v>
      </c>
      <c r="K106" s="73">
        <v>2</v>
      </c>
      <c r="L106" s="73">
        <v>2</v>
      </c>
      <c r="M106" s="73">
        <v>3</v>
      </c>
      <c r="N106" s="73">
        <v>4</v>
      </c>
      <c r="O106" s="73">
        <v>1</v>
      </c>
      <c r="P106" s="73">
        <v>2</v>
      </c>
      <c r="Q106" s="73">
        <v>0</v>
      </c>
      <c r="R106" s="73">
        <v>1</v>
      </c>
      <c r="S106" s="73">
        <v>0</v>
      </c>
      <c r="T106" s="73">
        <v>1</v>
      </c>
      <c r="U106" s="73">
        <v>0</v>
      </c>
      <c r="V106" s="73">
        <v>19</v>
      </c>
      <c r="X106" s="90">
        <v>1999</v>
      </c>
      <c r="Y106" s="73">
        <v>0</v>
      </c>
      <c r="Z106" s="73">
        <v>0</v>
      </c>
      <c r="AA106" s="73">
        <v>0</v>
      </c>
      <c r="AB106" s="73">
        <v>0</v>
      </c>
      <c r="AC106" s="73">
        <v>1</v>
      </c>
      <c r="AD106" s="73">
        <v>0</v>
      </c>
      <c r="AE106" s="73">
        <v>3</v>
      </c>
      <c r="AF106" s="73">
        <v>1</v>
      </c>
      <c r="AG106" s="73">
        <v>1</v>
      </c>
      <c r="AH106" s="73">
        <v>1</v>
      </c>
      <c r="AI106" s="73">
        <v>0</v>
      </c>
      <c r="AJ106" s="73">
        <v>0</v>
      </c>
      <c r="AK106" s="73">
        <v>1</v>
      </c>
      <c r="AL106" s="73">
        <v>2</v>
      </c>
      <c r="AM106" s="73">
        <v>2</v>
      </c>
      <c r="AN106" s="73">
        <v>2</v>
      </c>
      <c r="AO106" s="73">
        <v>4</v>
      </c>
      <c r="AP106" s="73">
        <v>1</v>
      </c>
      <c r="AQ106" s="73">
        <v>0</v>
      </c>
      <c r="AR106" s="73">
        <v>19</v>
      </c>
      <c r="AT106" s="90">
        <v>1999</v>
      </c>
      <c r="AU106" s="73">
        <v>0</v>
      </c>
      <c r="AV106" s="73">
        <v>0</v>
      </c>
      <c r="AW106" s="73">
        <v>0</v>
      </c>
      <c r="AX106" s="73">
        <v>0</v>
      </c>
      <c r="AY106" s="73">
        <v>2</v>
      </c>
      <c r="AZ106" s="73">
        <v>0</v>
      </c>
      <c r="BA106" s="73">
        <v>4</v>
      </c>
      <c r="BB106" s="73">
        <v>2</v>
      </c>
      <c r="BC106" s="73">
        <v>3</v>
      </c>
      <c r="BD106" s="73">
        <v>3</v>
      </c>
      <c r="BE106" s="73">
        <v>3</v>
      </c>
      <c r="BF106" s="73">
        <v>4</v>
      </c>
      <c r="BG106" s="73">
        <v>2</v>
      </c>
      <c r="BH106" s="73">
        <v>4</v>
      </c>
      <c r="BI106" s="73">
        <v>2</v>
      </c>
      <c r="BJ106" s="73">
        <v>3</v>
      </c>
      <c r="BK106" s="73">
        <v>4</v>
      </c>
      <c r="BL106" s="73">
        <v>2</v>
      </c>
      <c r="BM106" s="73">
        <v>0</v>
      </c>
      <c r="BN106" s="73">
        <v>38</v>
      </c>
      <c r="BP106" s="90">
        <v>1999</v>
      </c>
    </row>
    <row r="107" spans="2:68">
      <c r="B107" s="90">
        <v>2000</v>
      </c>
      <c r="C107" s="73">
        <v>2</v>
      </c>
      <c r="D107" s="73">
        <v>0</v>
      </c>
      <c r="E107" s="73">
        <v>0</v>
      </c>
      <c r="F107" s="73">
        <v>0</v>
      </c>
      <c r="G107" s="73">
        <v>0</v>
      </c>
      <c r="H107" s="73">
        <v>0</v>
      </c>
      <c r="I107" s="73">
        <v>0</v>
      </c>
      <c r="J107" s="73">
        <v>0</v>
      </c>
      <c r="K107" s="73">
        <v>0</v>
      </c>
      <c r="L107" s="73">
        <v>0</v>
      </c>
      <c r="M107" s="73">
        <v>0</v>
      </c>
      <c r="N107" s="73">
        <v>1</v>
      </c>
      <c r="O107" s="73">
        <v>1</v>
      </c>
      <c r="P107" s="73">
        <v>0</v>
      </c>
      <c r="Q107" s="73">
        <v>1</v>
      </c>
      <c r="R107" s="73">
        <v>2</v>
      </c>
      <c r="S107" s="73">
        <v>0</v>
      </c>
      <c r="T107" s="73">
        <v>0</v>
      </c>
      <c r="U107" s="73">
        <v>0</v>
      </c>
      <c r="V107" s="73">
        <v>7</v>
      </c>
      <c r="X107" s="90">
        <v>2000</v>
      </c>
      <c r="Y107" s="73">
        <v>1</v>
      </c>
      <c r="Z107" s="73">
        <v>0</v>
      </c>
      <c r="AA107" s="73">
        <v>0</v>
      </c>
      <c r="AB107" s="73">
        <v>0</v>
      </c>
      <c r="AC107" s="73">
        <v>0</v>
      </c>
      <c r="AD107" s="73">
        <v>0</v>
      </c>
      <c r="AE107" s="73">
        <v>0</v>
      </c>
      <c r="AF107" s="73">
        <v>0</v>
      </c>
      <c r="AG107" s="73">
        <v>0</v>
      </c>
      <c r="AH107" s="73">
        <v>0</v>
      </c>
      <c r="AI107" s="73">
        <v>0</v>
      </c>
      <c r="AJ107" s="73">
        <v>1</v>
      </c>
      <c r="AK107" s="73">
        <v>1</v>
      </c>
      <c r="AL107" s="73">
        <v>2</v>
      </c>
      <c r="AM107" s="73">
        <v>2</v>
      </c>
      <c r="AN107" s="73">
        <v>0</v>
      </c>
      <c r="AO107" s="73">
        <v>2</v>
      </c>
      <c r="AP107" s="73">
        <v>6</v>
      </c>
      <c r="AQ107" s="73">
        <v>0</v>
      </c>
      <c r="AR107" s="73">
        <v>15</v>
      </c>
      <c r="AT107" s="90">
        <v>2000</v>
      </c>
      <c r="AU107" s="73">
        <v>3</v>
      </c>
      <c r="AV107" s="73">
        <v>0</v>
      </c>
      <c r="AW107" s="73">
        <v>0</v>
      </c>
      <c r="AX107" s="73">
        <v>0</v>
      </c>
      <c r="AY107" s="73">
        <v>0</v>
      </c>
      <c r="AZ107" s="73">
        <v>0</v>
      </c>
      <c r="BA107" s="73">
        <v>0</v>
      </c>
      <c r="BB107" s="73">
        <v>0</v>
      </c>
      <c r="BC107" s="73">
        <v>0</v>
      </c>
      <c r="BD107" s="73">
        <v>0</v>
      </c>
      <c r="BE107" s="73">
        <v>0</v>
      </c>
      <c r="BF107" s="73">
        <v>2</v>
      </c>
      <c r="BG107" s="73">
        <v>2</v>
      </c>
      <c r="BH107" s="73">
        <v>2</v>
      </c>
      <c r="BI107" s="73">
        <v>3</v>
      </c>
      <c r="BJ107" s="73">
        <v>2</v>
      </c>
      <c r="BK107" s="73">
        <v>2</v>
      </c>
      <c r="BL107" s="73">
        <v>6</v>
      </c>
      <c r="BM107" s="73">
        <v>0</v>
      </c>
      <c r="BN107" s="73">
        <v>22</v>
      </c>
      <c r="BP107" s="90">
        <v>2000</v>
      </c>
    </row>
    <row r="108" spans="2:68">
      <c r="B108" s="90">
        <v>2001</v>
      </c>
      <c r="C108" s="73">
        <v>2</v>
      </c>
      <c r="D108" s="73">
        <v>1</v>
      </c>
      <c r="E108" s="73">
        <v>1</v>
      </c>
      <c r="F108" s="73">
        <v>2</v>
      </c>
      <c r="G108" s="73">
        <v>0</v>
      </c>
      <c r="H108" s="73">
        <v>1</v>
      </c>
      <c r="I108" s="73">
        <v>2</v>
      </c>
      <c r="J108" s="73">
        <v>0</v>
      </c>
      <c r="K108" s="73">
        <v>4</v>
      </c>
      <c r="L108" s="73">
        <v>0</v>
      </c>
      <c r="M108" s="73">
        <v>0</v>
      </c>
      <c r="N108" s="73">
        <v>2</v>
      </c>
      <c r="O108" s="73">
        <v>1</v>
      </c>
      <c r="P108" s="73">
        <v>1</v>
      </c>
      <c r="Q108" s="73">
        <v>1</v>
      </c>
      <c r="R108" s="73">
        <v>2</v>
      </c>
      <c r="S108" s="73">
        <v>0</v>
      </c>
      <c r="T108" s="73">
        <v>2</v>
      </c>
      <c r="U108" s="73">
        <v>0</v>
      </c>
      <c r="V108" s="73">
        <v>22</v>
      </c>
      <c r="X108" s="90">
        <v>2001</v>
      </c>
      <c r="Y108" s="73">
        <v>1</v>
      </c>
      <c r="Z108" s="73">
        <v>0</v>
      </c>
      <c r="AA108" s="73">
        <v>0</v>
      </c>
      <c r="AB108" s="73">
        <v>0</v>
      </c>
      <c r="AC108" s="73">
        <v>0</v>
      </c>
      <c r="AD108" s="73">
        <v>0</v>
      </c>
      <c r="AE108" s="73">
        <v>0</v>
      </c>
      <c r="AF108" s="73">
        <v>0</v>
      </c>
      <c r="AG108" s="73">
        <v>0</v>
      </c>
      <c r="AH108" s="73">
        <v>0</v>
      </c>
      <c r="AI108" s="73">
        <v>0</v>
      </c>
      <c r="AJ108" s="73">
        <v>0</v>
      </c>
      <c r="AK108" s="73">
        <v>0</v>
      </c>
      <c r="AL108" s="73">
        <v>0</v>
      </c>
      <c r="AM108" s="73">
        <v>0</v>
      </c>
      <c r="AN108" s="73">
        <v>0</v>
      </c>
      <c r="AO108" s="73">
        <v>1</v>
      </c>
      <c r="AP108" s="73">
        <v>3</v>
      </c>
      <c r="AQ108" s="73">
        <v>0</v>
      </c>
      <c r="AR108" s="73">
        <v>5</v>
      </c>
      <c r="AT108" s="90">
        <v>2001</v>
      </c>
      <c r="AU108" s="73">
        <v>3</v>
      </c>
      <c r="AV108" s="73">
        <v>1</v>
      </c>
      <c r="AW108" s="73">
        <v>1</v>
      </c>
      <c r="AX108" s="73">
        <v>2</v>
      </c>
      <c r="AY108" s="73">
        <v>0</v>
      </c>
      <c r="AZ108" s="73">
        <v>1</v>
      </c>
      <c r="BA108" s="73">
        <v>2</v>
      </c>
      <c r="BB108" s="73">
        <v>0</v>
      </c>
      <c r="BC108" s="73">
        <v>4</v>
      </c>
      <c r="BD108" s="73">
        <v>0</v>
      </c>
      <c r="BE108" s="73">
        <v>0</v>
      </c>
      <c r="BF108" s="73">
        <v>2</v>
      </c>
      <c r="BG108" s="73">
        <v>1</v>
      </c>
      <c r="BH108" s="73">
        <v>1</v>
      </c>
      <c r="BI108" s="73">
        <v>1</v>
      </c>
      <c r="BJ108" s="73">
        <v>2</v>
      </c>
      <c r="BK108" s="73">
        <v>1</v>
      </c>
      <c r="BL108" s="73">
        <v>5</v>
      </c>
      <c r="BM108" s="73">
        <v>0</v>
      </c>
      <c r="BN108" s="73">
        <v>27</v>
      </c>
      <c r="BP108" s="90">
        <v>2001</v>
      </c>
    </row>
    <row r="109" spans="2:68">
      <c r="B109" s="90">
        <v>2002</v>
      </c>
      <c r="C109" s="73">
        <v>3</v>
      </c>
      <c r="D109" s="73">
        <v>0</v>
      </c>
      <c r="E109" s="73">
        <v>0</v>
      </c>
      <c r="F109" s="73">
        <v>0</v>
      </c>
      <c r="G109" s="73">
        <v>1</v>
      </c>
      <c r="H109" s="73">
        <v>1</v>
      </c>
      <c r="I109" s="73">
        <v>0</v>
      </c>
      <c r="J109" s="73">
        <v>1</v>
      </c>
      <c r="K109" s="73">
        <v>1</v>
      </c>
      <c r="L109" s="73">
        <v>4</v>
      </c>
      <c r="M109" s="73">
        <v>2</v>
      </c>
      <c r="N109" s="73">
        <v>1</v>
      </c>
      <c r="O109" s="73">
        <v>2</v>
      </c>
      <c r="P109" s="73">
        <v>0</v>
      </c>
      <c r="Q109" s="73">
        <v>1</v>
      </c>
      <c r="R109" s="73">
        <v>1</v>
      </c>
      <c r="S109" s="73">
        <v>1</v>
      </c>
      <c r="T109" s="73">
        <v>3</v>
      </c>
      <c r="U109" s="73">
        <v>0</v>
      </c>
      <c r="V109" s="73">
        <v>22</v>
      </c>
      <c r="X109" s="90">
        <v>2002</v>
      </c>
      <c r="Y109" s="73">
        <v>3</v>
      </c>
      <c r="Z109" s="73">
        <v>0</v>
      </c>
      <c r="AA109" s="73">
        <v>0</v>
      </c>
      <c r="AB109" s="73">
        <v>0</v>
      </c>
      <c r="AC109" s="73">
        <v>0</v>
      </c>
      <c r="AD109" s="73">
        <v>1</v>
      </c>
      <c r="AE109" s="73">
        <v>0</v>
      </c>
      <c r="AF109" s="73">
        <v>1</v>
      </c>
      <c r="AG109" s="73">
        <v>0</v>
      </c>
      <c r="AH109" s="73">
        <v>0</v>
      </c>
      <c r="AI109" s="73">
        <v>0</v>
      </c>
      <c r="AJ109" s="73">
        <v>1</v>
      </c>
      <c r="AK109" s="73">
        <v>2</v>
      </c>
      <c r="AL109" s="73">
        <v>1</v>
      </c>
      <c r="AM109" s="73">
        <v>0</v>
      </c>
      <c r="AN109" s="73">
        <v>0</v>
      </c>
      <c r="AO109" s="73">
        <v>0</v>
      </c>
      <c r="AP109" s="73">
        <v>2</v>
      </c>
      <c r="AQ109" s="73">
        <v>0</v>
      </c>
      <c r="AR109" s="73">
        <v>11</v>
      </c>
      <c r="AT109" s="90">
        <v>2002</v>
      </c>
      <c r="AU109" s="73">
        <v>6</v>
      </c>
      <c r="AV109" s="73">
        <v>0</v>
      </c>
      <c r="AW109" s="73">
        <v>0</v>
      </c>
      <c r="AX109" s="73">
        <v>0</v>
      </c>
      <c r="AY109" s="73">
        <v>1</v>
      </c>
      <c r="AZ109" s="73">
        <v>2</v>
      </c>
      <c r="BA109" s="73">
        <v>0</v>
      </c>
      <c r="BB109" s="73">
        <v>2</v>
      </c>
      <c r="BC109" s="73">
        <v>1</v>
      </c>
      <c r="BD109" s="73">
        <v>4</v>
      </c>
      <c r="BE109" s="73">
        <v>2</v>
      </c>
      <c r="BF109" s="73">
        <v>2</v>
      </c>
      <c r="BG109" s="73">
        <v>4</v>
      </c>
      <c r="BH109" s="73">
        <v>1</v>
      </c>
      <c r="BI109" s="73">
        <v>1</v>
      </c>
      <c r="BJ109" s="73">
        <v>1</v>
      </c>
      <c r="BK109" s="73">
        <v>1</v>
      </c>
      <c r="BL109" s="73">
        <v>5</v>
      </c>
      <c r="BM109" s="73">
        <v>0</v>
      </c>
      <c r="BN109" s="73">
        <v>33</v>
      </c>
      <c r="BP109" s="90">
        <v>2002</v>
      </c>
    </row>
    <row r="110" spans="2:68">
      <c r="B110" s="90">
        <v>2003</v>
      </c>
      <c r="C110" s="73">
        <v>0</v>
      </c>
      <c r="D110" s="73">
        <v>0</v>
      </c>
      <c r="E110" s="73">
        <v>0</v>
      </c>
      <c r="F110" s="73">
        <v>0</v>
      </c>
      <c r="G110" s="73">
        <v>0</v>
      </c>
      <c r="H110" s="73">
        <v>0</v>
      </c>
      <c r="I110" s="73">
        <v>0</v>
      </c>
      <c r="J110" s="73">
        <v>1</v>
      </c>
      <c r="K110" s="73">
        <v>3</v>
      </c>
      <c r="L110" s="73">
        <v>2</v>
      </c>
      <c r="M110" s="73">
        <v>1</v>
      </c>
      <c r="N110" s="73">
        <v>2</v>
      </c>
      <c r="O110" s="73">
        <v>4</v>
      </c>
      <c r="P110" s="73">
        <v>4</v>
      </c>
      <c r="Q110" s="73">
        <v>0</v>
      </c>
      <c r="R110" s="73">
        <v>0</v>
      </c>
      <c r="S110" s="73">
        <v>1</v>
      </c>
      <c r="T110" s="73">
        <v>1</v>
      </c>
      <c r="U110" s="73">
        <v>0</v>
      </c>
      <c r="V110" s="73">
        <v>19</v>
      </c>
      <c r="X110" s="90">
        <v>2003</v>
      </c>
      <c r="Y110" s="73">
        <v>1</v>
      </c>
      <c r="Z110" s="73">
        <v>0</v>
      </c>
      <c r="AA110" s="73">
        <v>0</v>
      </c>
      <c r="AB110" s="73">
        <v>0</v>
      </c>
      <c r="AC110" s="73">
        <v>0</v>
      </c>
      <c r="AD110" s="73">
        <v>0</v>
      </c>
      <c r="AE110" s="73">
        <v>1</v>
      </c>
      <c r="AF110" s="73">
        <v>0</v>
      </c>
      <c r="AG110" s="73">
        <v>0</v>
      </c>
      <c r="AH110" s="73">
        <v>0</v>
      </c>
      <c r="AI110" s="73">
        <v>0</v>
      </c>
      <c r="AJ110" s="73">
        <v>0</v>
      </c>
      <c r="AK110" s="73">
        <v>0</v>
      </c>
      <c r="AL110" s="73">
        <v>1</v>
      </c>
      <c r="AM110" s="73">
        <v>1</v>
      </c>
      <c r="AN110" s="73">
        <v>4</v>
      </c>
      <c r="AO110" s="73">
        <v>0</v>
      </c>
      <c r="AP110" s="73">
        <v>1</v>
      </c>
      <c r="AQ110" s="73">
        <v>0</v>
      </c>
      <c r="AR110" s="73">
        <v>9</v>
      </c>
      <c r="AT110" s="90">
        <v>2003</v>
      </c>
      <c r="AU110" s="73">
        <v>1</v>
      </c>
      <c r="AV110" s="73">
        <v>0</v>
      </c>
      <c r="AW110" s="73">
        <v>0</v>
      </c>
      <c r="AX110" s="73">
        <v>0</v>
      </c>
      <c r="AY110" s="73">
        <v>0</v>
      </c>
      <c r="AZ110" s="73">
        <v>0</v>
      </c>
      <c r="BA110" s="73">
        <v>1</v>
      </c>
      <c r="BB110" s="73">
        <v>1</v>
      </c>
      <c r="BC110" s="73">
        <v>3</v>
      </c>
      <c r="BD110" s="73">
        <v>2</v>
      </c>
      <c r="BE110" s="73">
        <v>1</v>
      </c>
      <c r="BF110" s="73">
        <v>2</v>
      </c>
      <c r="BG110" s="73">
        <v>4</v>
      </c>
      <c r="BH110" s="73">
        <v>5</v>
      </c>
      <c r="BI110" s="73">
        <v>1</v>
      </c>
      <c r="BJ110" s="73">
        <v>4</v>
      </c>
      <c r="BK110" s="73">
        <v>1</v>
      </c>
      <c r="BL110" s="73">
        <v>2</v>
      </c>
      <c r="BM110" s="73">
        <v>0</v>
      </c>
      <c r="BN110" s="73">
        <v>28</v>
      </c>
      <c r="BP110" s="90">
        <v>2003</v>
      </c>
    </row>
    <row r="111" spans="2:68">
      <c r="B111" s="90">
        <v>2004</v>
      </c>
      <c r="C111" s="73">
        <v>1</v>
      </c>
      <c r="D111" s="73">
        <v>0</v>
      </c>
      <c r="E111" s="73">
        <v>0</v>
      </c>
      <c r="F111" s="73">
        <v>0</v>
      </c>
      <c r="G111" s="73">
        <v>0</v>
      </c>
      <c r="H111" s="73">
        <v>1</v>
      </c>
      <c r="I111" s="73">
        <v>1</v>
      </c>
      <c r="J111" s="73">
        <v>0</v>
      </c>
      <c r="K111" s="73">
        <v>1</v>
      </c>
      <c r="L111" s="73">
        <v>2</v>
      </c>
      <c r="M111" s="73">
        <v>0</v>
      </c>
      <c r="N111" s="73">
        <v>1</v>
      </c>
      <c r="O111" s="73">
        <v>1</v>
      </c>
      <c r="P111" s="73">
        <v>0</v>
      </c>
      <c r="Q111" s="73">
        <v>0</v>
      </c>
      <c r="R111" s="73">
        <v>3</v>
      </c>
      <c r="S111" s="73">
        <v>0</v>
      </c>
      <c r="T111" s="73">
        <v>0</v>
      </c>
      <c r="U111" s="73">
        <v>0</v>
      </c>
      <c r="V111" s="73">
        <v>11</v>
      </c>
      <c r="X111" s="90">
        <v>2004</v>
      </c>
      <c r="Y111" s="73">
        <v>2</v>
      </c>
      <c r="Z111" s="73">
        <v>0</v>
      </c>
      <c r="AA111" s="73">
        <v>0</v>
      </c>
      <c r="AB111" s="73">
        <v>0</v>
      </c>
      <c r="AC111" s="73">
        <v>0</v>
      </c>
      <c r="AD111" s="73">
        <v>0</v>
      </c>
      <c r="AE111" s="73">
        <v>0</v>
      </c>
      <c r="AF111" s="73">
        <v>0</v>
      </c>
      <c r="AG111" s="73">
        <v>1</v>
      </c>
      <c r="AH111" s="73">
        <v>0</v>
      </c>
      <c r="AI111" s="73">
        <v>0</v>
      </c>
      <c r="AJ111" s="73">
        <v>0</v>
      </c>
      <c r="AK111" s="73">
        <v>0</v>
      </c>
      <c r="AL111" s="73">
        <v>2</v>
      </c>
      <c r="AM111" s="73">
        <v>1</v>
      </c>
      <c r="AN111" s="73">
        <v>1</v>
      </c>
      <c r="AO111" s="73">
        <v>1</v>
      </c>
      <c r="AP111" s="73">
        <v>4</v>
      </c>
      <c r="AQ111" s="73">
        <v>0</v>
      </c>
      <c r="AR111" s="73">
        <v>12</v>
      </c>
      <c r="AT111" s="90">
        <v>2004</v>
      </c>
      <c r="AU111" s="73">
        <v>3</v>
      </c>
      <c r="AV111" s="73">
        <v>0</v>
      </c>
      <c r="AW111" s="73">
        <v>0</v>
      </c>
      <c r="AX111" s="73">
        <v>0</v>
      </c>
      <c r="AY111" s="73">
        <v>0</v>
      </c>
      <c r="AZ111" s="73">
        <v>1</v>
      </c>
      <c r="BA111" s="73">
        <v>1</v>
      </c>
      <c r="BB111" s="73">
        <v>0</v>
      </c>
      <c r="BC111" s="73">
        <v>2</v>
      </c>
      <c r="BD111" s="73">
        <v>2</v>
      </c>
      <c r="BE111" s="73">
        <v>0</v>
      </c>
      <c r="BF111" s="73">
        <v>1</v>
      </c>
      <c r="BG111" s="73">
        <v>1</v>
      </c>
      <c r="BH111" s="73">
        <v>2</v>
      </c>
      <c r="BI111" s="73">
        <v>1</v>
      </c>
      <c r="BJ111" s="73">
        <v>4</v>
      </c>
      <c r="BK111" s="73">
        <v>1</v>
      </c>
      <c r="BL111" s="73">
        <v>4</v>
      </c>
      <c r="BM111" s="73">
        <v>0</v>
      </c>
      <c r="BN111" s="73">
        <v>23</v>
      </c>
      <c r="BP111" s="90">
        <v>2004</v>
      </c>
    </row>
    <row r="112" spans="2:68">
      <c r="B112" s="90">
        <v>2005</v>
      </c>
      <c r="C112" s="73">
        <v>1</v>
      </c>
      <c r="D112" s="73">
        <v>0</v>
      </c>
      <c r="E112" s="73">
        <v>0</v>
      </c>
      <c r="F112" s="73">
        <v>0</v>
      </c>
      <c r="G112" s="73">
        <v>0</v>
      </c>
      <c r="H112" s="73">
        <v>0</v>
      </c>
      <c r="I112" s="73">
        <v>0</v>
      </c>
      <c r="J112" s="73">
        <v>2</v>
      </c>
      <c r="K112" s="73">
        <v>1</v>
      </c>
      <c r="L112" s="73">
        <v>4</v>
      </c>
      <c r="M112" s="73">
        <v>3</v>
      </c>
      <c r="N112" s="73">
        <v>1</v>
      </c>
      <c r="O112" s="73">
        <v>2</v>
      </c>
      <c r="P112" s="73">
        <v>1</v>
      </c>
      <c r="Q112" s="73">
        <v>2</v>
      </c>
      <c r="R112" s="73">
        <v>3</v>
      </c>
      <c r="S112" s="73">
        <v>0</v>
      </c>
      <c r="T112" s="73">
        <v>1</v>
      </c>
      <c r="U112" s="73">
        <v>0</v>
      </c>
      <c r="V112" s="73">
        <v>21</v>
      </c>
      <c r="X112" s="90">
        <v>2005</v>
      </c>
      <c r="Y112" s="73">
        <v>0</v>
      </c>
      <c r="Z112" s="73">
        <v>0</v>
      </c>
      <c r="AA112" s="73">
        <v>0</v>
      </c>
      <c r="AB112" s="73">
        <v>0</v>
      </c>
      <c r="AC112" s="73">
        <v>0</v>
      </c>
      <c r="AD112" s="73">
        <v>0</v>
      </c>
      <c r="AE112" s="73">
        <v>0</v>
      </c>
      <c r="AF112" s="73">
        <v>1</v>
      </c>
      <c r="AG112" s="73">
        <v>2</v>
      </c>
      <c r="AH112" s="73">
        <v>0</v>
      </c>
      <c r="AI112" s="73">
        <v>0</v>
      </c>
      <c r="AJ112" s="73">
        <v>0</v>
      </c>
      <c r="AK112" s="73">
        <v>2</v>
      </c>
      <c r="AL112" s="73">
        <v>0</v>
      </c>
      <c r="AM112" s="73">
        <v>0</v>
      </c>
      <c r="AN112" s="73">
        <v>2</v>
      </c>
      <c r="AO112" s="73">
        <v>0</v>
      </c>
      <c r="AP112" s="73">
        <v>1</v>
      </c>
      <c r="AQ112" s="73">
        <v>0</v>
      </c>
      <c r="AR112" s="73">
        <v>8</v>
      </c>
      <c r="AT112" s="90">
        <v>2005</v>
      </c>
      <c r="AU112" s="73">
        <v>1</v>
      </c>
      <c r="AV112" s="73">
        <v>0</v>
      </c>
      <c r="AW112" s="73">
        <v>0</v>
      </c>
      <c r="AX112" s="73">
        <v>0</v>
      </c>
      <c r="AY112" s="73">
        <v>0</v>
      </c>
      <c r="AZ112" s="73">
        <v>0</v>
      </c>
      <c r="BA112" s="73">
        <v>0</v>
      </c>
      <c r="BB112" s="73">
        <v>3</v>
      </c>
      <c r="BC112" s="73">
        <v>3</v>
      </c>
      <c r="BD112" s="73">
        <v>4</v>
      </c>
      <c r="BE112" s="73">
        <v>3</v>
      </c>
      <c r="BF112" s="73">
        <v>1</v>
      </c>
      <c r="BG112" s="73">
        <v>4</v>
      </c>
      <c r="BH112" s="73">
        <v>1</v>
      </c>
      <c r="BI112" s="73">
        <v>2</v>
      </c>
      <c r="BJ112" s="73">
        <v>5</v>
      </c>
      <c r="BK112" s="73">
        <v>0</v>
      </c>
      <c r="BL112" s="73">
        <v>2</v>
      </c>
      <c r="BM112" s="73">
        <v>0</v>
      </c>
      <c r="BN112" s="73">
        <v>29</v>
      </c>
      <c r="BP112" s="90">
        <v>2005</v>
      </c>
    </row>
    <row r="113" spans="2:68">
      <c r="B113" s="90">
        <v>2006</v>
      </c>
      <c r="C113" s="73">
        <v>1</v>
      </c>
      <c r="D113" s="73">
        <v>0</v>
      </c>
      <c r="E113" s="73">
        <v>0</v>
      </c>
      <c r="F113" s="73">
        <v>0</v>
      </c>
      <c r="G113" s="73">
        <v>0</v>
      </c>
      <c r="H113" s="73">
        <v>0</v>
      </c>
      <c r="I113" s="73">
        <v>1</v>
      </c>
      <c r="J113" s="73">
        <v>3</v>
      </c>
      <c r="K113" s="73">
        <v>2</v>
      </c>
      <c r="L113" s="73">
        <v>0</v>
      </c>
      <c r="M113" s="73">
        <v>0</v>
      </c>
      <c r="N113" s="73">
        <v>4</v>
      </c>
      <c r="O113" s="73">
        <v>4</v>
      </c>
      <c r="P113" s="73">
        <v>2</v>
      </c>
      <c r="Q113" s="73">
        <v>4</v>
      </c>
      <c r="R113" s="73">
        <v>3</v>
      </c>
      <c r="S113" s="73">
        <v>3</v>
      </c>
      <c r="T113" s="73">
        <v>1</v>
      </c>
      <c r="U113" s="73">
        <v>0</v>
      </c>
      <c r="V113" s="73">
        <v>28</v>
      </c>
      <c r="X113" s="90">
        <v>2006</v>
      </c>
      <c r="Y113" s="73">
        <v>0</v>
      </c>
      <c r="Z113" s="73">
        <v>0</v>
      </c>
      <c r="AA113" s="73">
        <v>0</v>
      </c>
      <c r="AB113" s="73">
        <v>0</v>
      </c>
      <c r="AC113" s="73">
        <v>0</v>
      </c>
      <c r="AD113" s="73">
        <v>0</v>
      </c>
      <c r="AE113" s="73">
        <v>1</v>
      </c>
      <c r="AF113" s="73">
        <v>0</v>
      </c>
      <c r="AG113" s="73">
        <v>1</v>
      </c>
      <c r="AH113" s="73">
        <v>2</v>
      </c>
      <c r="AI113" s="73">
        <v>0</v>
      </c>
      <c r="AJ113" s="73">
        <v>2</v>
      </c>
      <c r="AK113" s="73">
        <v>0</v>
      </c>
      <c r="AL113" s="73">
        <v>2</v>
      </c>
      <c r="AM113" s="73">
        <v>0</v>
      </c>
      <c r="AN113" s="73">
        <v>0</v>
      </c>
      <c r="AO113" s="73">
        <v>2</v>
      </c>
      <c r="AP113" s="73">
        <v>3</v>
      </c>
      <c r="AQ113" s="73">
        <v>0</v>
      </c>
      <c r="AR113" s="73">
        <v>13</v>
      </c>
      <c r="AT113" s="90">
        <v>2006</v>
      </c>
      <c r="AU113" s="73">
        <v>1</v>
      </c>
      <c r="AV113" s="73">
        <v>0</v>
      </c>
      <c r="AW113" s="73">
        <v>0</v>
      </c>
      <c r="AX113" s="73">
        <v>0</v>
      </c>
      <c r="AY113" s="73">
        <v>0</v>
      </c>
      <c r="AZ113" s="73">
        <v>0</v>
      </c>
      <c r="BA113" s="73">
        <v>2</v>
      </c>
      <c r="BB113" s="73">
        <v>3</v>
      </c>
      <c r="BC113" s="73">
        <v>3</v>
      </c>
      <c r="BD113" s="73">
        <v>2</v>
      </c>
      <c r="BE113" s="73">
        <v>0</v>
      </c>
      <c r="BF113" s="73">
        <v>6</v>
      </c>
      <c r="BG113" s="73">
        <v>4</v>
      </c>
      <c r="BH113" s="73">
        <v>4</v>
      </c>
      <c r="BI113" s="73">
        <v>4</v>
      </c>
      <c r="BJ113" s="73">
        <v>3</v>
      </c>
      <c r="BK113" s="73">
        <v>5</v>
      </c>
      <c r="BL113" s="73">
        <v>4</v>
      </c>
      <c r="BM113" s="73">
        <v>0</v>
      </c>
      <c r="BN113" s="73">
        <v>41</v>
      </c>
      <c r="BP113" s="90">
        <v>2006</v>
      </c>
    </row>
    <row r="114" spans="2:68">
      <c r="B114" s="90">
        <v>2007</v>
      </c>
      <c r="C114" s="73">
        <v>0</v>
      </c>
      <c r="D114" s="73">
        <v>0</v>
      </c>
      <c r="E114" s="73">
        <v>0</v>
      </c>
      <c r="F114" s="73">
        <v>0</v>
      </c>
      <c r="G114" s="73">
        <v>0</v>
      </c>
      <c r="H114" s="73">
        <v>0</v>
      </c>
      <c r="I114" s="73">
        <v>1</v>
      </c>
      <c r="J114" s="73">
        <v>0</v>
      </c>
      <c r="K114" s="73">
        <v>0</v>
      </c>
      <c r="L114" s="73">
        <v>3</v>
      </c>
      <c r="M114" s="73">
        <v>1</v>
      </c>
      <c r="N114" s="73">
        <v>1</v>
      </c>
      <c r="O114" s="73">
        <v>1</v>
      </c>
      <c r="P114" s="73">
        <v>1</v>
      </c>
      <c r="Q114" s="73">
        <v>1</v>
      </c>
      <c r="R114" s="73">
        <v>3</v>
      </c>
      <c r="S114" s="73">
        <v>6</v>
      </c>
      <c r="T114" s="73">
        <v>1</v>
      </c>
      <c r="U114" s="73">
        <v>0</v>
      </c>
      <c r="V114" s="73">
        <v>19</v>
      </c>
      <c r="X114" s="90">
        <v>2007</v>
      </c>
      <c r="Y114" s="73">
        <v>1</v>
      </c>
      <c r="Z114" s="73">
        <v>0</v>
      </c>
      <c r="AA114" s="73">
        <v>0</v>
      </c>
      <c r="AB114" s="73">
        <v>0</v>
      </c>
      <c r="AC114" s="73">
        <v>2</v>
      </c>
      <c r="AD114" s="73">
        <v>0</v>
      </c>
      <c r="AE114" s="73">
        <v>0</v>
      </c>
      <c r="AF114" s="73">
        <v>0</v>
      </c>
      <c r="AG114" s="73">
        <v>2</v>
      </c>
      <c r="AH114" s="73">
        <v>0</v>
      </c>
      <c r="AI114" s="73">
        <v>1</v>
      </c>
      <c r="AJ114" s="73">
        <v>1</v>
      </c>
      <c r="AK114" s="73">
        <v>0</v>
      </c>
      <c r="AL114" s="73">
        <v>0</v>
      </c>
      <c r="AM114" s="73">
        <v>1</v>
      </c>
      <c r="AN114" s="73">
        <v>2</v>
      </c>
      <c r="AO114" s="73">
        <v>1</v>
      </c>
      <c r="AP114" s="73">
        <v>0</v>
      </c>
      <c r="AQ114" s="73">
        <v>0</v>
      </c>
      <c r="AR114" s="73">
        <v>11</v>
      </c>
      <c r="AT114" s="90">
        <v>2007</v>
      </c>
      <c r="AU114" s="73">
        <v>1</v>
      </c>
      <c r="AV114" s="73">
        <v>0</v>
      </c>
      <c r="AW114" s="73">
        <v>0</v>
      </c>
      <c r="AX114" s="73">
        <v>0</v>
      </c>
      <c r="AY114" s="73">
        <v>2</v>
      </c>
      <c r="AZ114" s="73">
        <v>0</v>
      </c>
      <c r="BA114" s="73">
        <v>1</v>
      </c>
      <c r="BB114" s="73">
        <v>0</v>
      </c>
      <c r="BC114" s="73">
        <v>2</v>
      </c>
      <c r="BD114" s="73">
        <v>3</v>
      </c>
      <c r="BE114" s="73">
        <v>2</v>
      </c>
      <c r="BF114" s="73">
        <v>2</v>
      </c>
      <c r="BG114" s="73">
        <v>1</v>
      </c>
      <c r="BH114" s="73">
        <v>1</v>
      </c>
      <c r="BI114" s="73">
        <v>2</v>
      </c>
      <c r="BJ114" s="73">
        <v>5</v>
      </c>
      <c r="BK114" s="73">
        <v>7</v>
      </c>
      <c r="BL114" s="73">
        <v>1</v>
      </c>
      <c r="BM114" s="73">
        <v>0</v>
      </c>
      <c r="BN114" s="73">
        <v>30</v>
      </c>
      <c r="BP114" s="90">
        <v>2007</v>
      </c>
    </row>
    <row r="115" spans="2:68">
      <c r="B115" s="90">
        <v>2008</v>
      </c>
      <c r="C115" s="73">
        <v>0</v>
      </c>
      <c r="D115" s="73">
        <v>1</v>
      </c>
      <c r="E115" s="73">
        <v>0</v>
      </c>
      <c r="F115" s="73">
        <v>0</v>
      </c>
      <c r="G115" s="73">
        <v>1</v>
      </c>
      <c r="H115" s="73">
        <v>1</v>
      </c>
      <c r="I115" s="73">
        <v>0</v>
      </c>
      <c r="J115" s="73">
        <v>1</v>
      </c>
      <c r="K115" s="73">
        <v>0</v>
      </c>
      <c r="L115" s="73">
        <v>1</v>
      </c>
      <c r="M115" s="73">
        <v>1</v>
      </c>
      <c r="N115" s="73">
        <v>1</v>
      </c>
      <c r="O115" s="73">
        <v>1</v>
      </c>
      <c r="P115" s="73">
        <v>2</v>
      </c>
      <c r="Q115" s="73">
        <v>0</v>
      </c>
      <c r="R115" s="73">
        <v>1</v>
      </c>
      <c r="S115" s="73">
        <v>1</v>
      </c>
      <c r="T115" s="73">
        <v>0</v>
      </c>
      <c r="U115" s="73">
        <v>0</v>
      </c>
      <c r="V115" s="73">
        <v>12</v>
      </c>
      <c r="X115" s="90">
        <v>2008</v>
      </c>
      <c r="Y115" s="73">
        <v>1</v>
      </c>
      <c r="Z115" s="73">
        <v>0</v>
      </c>
      <c r="AA115" s="73">
        <v>0</v>
      </c>
      <c r="AB115" s="73">
        <v>0</v>
      </c>
      <c r="AC115" s="73">
        <v>0</v>
      </c>
      <c r="AD115" s="73">
        <v>0</v>
      </c>
      <c r="AE115" s="73">
        <v>0</v>
      </c>
      <c r="AF115" s="73">
        <v>1</v>
      </c>
      <c r="AG115" s="73">
        <v>0</v>
      </c>
      <c r="AH115" s="73">
        <v>0</v>
      </c>
      <c r="AI115" s="73">
        <v>0</v>
      </c>
      <c r="AJ115" s="73">
        <v>0</v>
      </c>
      <c r="AK115" s="73">
        <v>1</v>
      </c>
      <c r="AL115" s="73">
        <v>2</v>
      </c>
      <c r="AM115" s="73">
        <v>1</v>
      </c>
      <c r="AN115" s="73">
        <v>1</v>
      </c>
      <c r="AO115" s="73">
        <v>2</v>
      </c>
      <c r="AP115" s="73">
        <v>2</v>
      </c>
      <c r="AQ115" s="73">
        <v>0</v>
      </c>
      <c r="AR115" s="73">
        <v>11</v>
      </c>
      <c r="AT115" s="90">
        <v>2008</v>
      </c>
      <c r="AU115" s="73">
        <v>1</v>
      </c>
      <c r="AV115" s="73">
        <v>1</v>
      </c>
      <c r="AW115" s="73">
        <v>0</v>
      </c>
      <c r="AX115" s="73">
        <v>0</v>
      </c>
      <c r="AY115" s="73">
        <v>1</v>
      </c>
      <c r="AZ115" s="73">
        <v>1</v>
      </c>
      <c r="BA115" s="73">
        <v>0</v>
      </c>
      <c r="BB115" s="73">
        <v>2</v>
      </c>
      <c r="BC115" s="73">
        <v>0</v>
      </c>
      <c r="BD115" s="73">
        <v>1</v>
      </c>
      <c r="BE115" s="73">
        <v>1</v>
      </c>
      <c r="BF115" s="73">
        <v>1</v>
      </c>
      <c r="BG115" s="73">
        <v>2</v>
      </c>
      <c r="BH115" s="73">
        <v>4</v>
      </c>
      <c r="BI115" s="73">
        <v>1</v>
      </c>
      <c r="BJ115" s="73">
        <v>2</v>
      </c>
      <c r="BK115" s="73">
        <v>3</v>
      </c>
      <c r="BL115" s="73">
        <v>2</v>
      </c>
      <c r="BM115" s="73">
        <v>0</v>
      </c>
      <c r="BN115" s="73">
        <v>23</v>
      </c>
      <c r="BP115" s="90">
        <v>2008</v>
      </c>
    </row>
    <row r="116" spans="2:68">
      <c r="B116" s="90">
        <v>2009</v>
      </c>
      <c r="C116" s="73">
        <v>0</v>
      </c>
      <c r="D116" s="73">
        <v>0</v>
      </c>
      <c r="E116" s="73">
        <v>0</v>
      </c>
      <c r="F116" s="73">
        <v>0</v>
      </c>
      <c r="G116" s="73">
        <v>0</v>
      </c>
      <c r="H116" s="73">
        <v>0</v>
      </c>
      <c r="I116" s="73">
        <v>1</v>
      </c>
      <c r="J116" s="73">
        <v>1</v>
      </c>
      <c r="K116" s="73">
        <v>2</v>
      </c>
      <c r="L116" s="73">
        <v>0</v>
      </c>
      <c r="M116" s="73">
        <v>1</v>
      </c>
      <c r="N116" s="73">
        <v>0</v>
      </c>
      <c r="O116" s="73">
        <v>4</v>
      </c>
      <c r="P116" s="73">
        <v>1</v>
      </c>
      <c r="Q116" s="73">
        <v>2</v>
      </c>
      <c r="R116" s="73">
        <v>0</v>
      </c>
      <c r="S116" s="73">
        <v>3</v>
      </c>
      <c r="T116" s="73">
        <v>0</v>
      </c>
      <c r="U116" s="73">
        <v>0</v>
      </c>
      <c r="V116" s="73">
        <v>15</v>
      </c>
      <c r="X116" s="90">
        <v>2009</v>
      </c>
      <c r="Y116" s="73">
        <v>0</v>
      </c>
      <c r="Z116" s="73">
        <v>0</v>
      </c>
      <c r="AA116" s="73">
        <v>0</v>
      </c>
      <c r="AB116" s="73">
        <v>0</v>
      </c>
      <c r="AC116" s="73">
        <v>0</v>
      </c>
      <c r="AD116" s="73">
        <v>0</v>
      </c>
      <c r="AE116" s="73">
        <v>0</v>
      </c>
      <c r="AF116" s="73">
        <v>0</v>
      </c>
      <c r="AG116" s="73">
        <v>0</v>
      </c>
      <c r="AH116" s="73">
        <v>0</v>
      </c>
      <c r="AI116" s="73">
        <v>0</v>
      </c>
      <c r="AJ116" s="73">
        <v>1</v>
      </c>
      <c r="AK116" s="73">
        <v>0</v>
      </c>
      <c r="AL116" s="73">
        <v>1</v>
      </c>
      <c r="AM116" s="73">
        <v>0</v>
      </c>
      <c r="AN116" s="73">
        <v>0</v>
      </c>
      <c r="AO116" s="73">
        <v>3</v>
      </c>
      <c r="AP116" s="73">
        <v>3</v>
      </c>
      <c r="AQ116" s="73">
        <v>0</v>
      </c>
      <c r="AR116" s="73">
        <v>8</v>
      </c>
      <c r="AT116" s="90">
        <v>2009</v>
      </c>
      <c r="AU116" s="73">
        <v>0</v>
      </c>
      <c r="AV116" s="73">
        <v>0</v>
      </c>
      <c r="AW116" s="73">
        <v>0</v>
      </c>
      <c r="AX116" s="73">
        <v>0</v>
      </c>
      <c r="AY116" s="73">
        <v>0</v>
      </c>
      <c r="AZ116" s="73">
        <v>0</v>
      </c>
      <c r="BA116" s="73">
        <v>1</v>
      </c>
      <c r="BB116" s="73">
        <v>1</v>
      </c>
      <c r="BC116" s="73">
        <v>2</v>
      </c>
      <c r="BD116" s="73">
        <v>0</v>
      </c>
      <c r="BE116" s="73">
        <v>1</v>
      </c>
      <c r="BF116" s="73">
        <v>1</v>
      </c>
      <c r="BG116" s="73">
        <v>4</v>
      </c>
      <c r="BH116" s="73">
        <v>2</v>
      </c>
      <c r="BI116" s="73">
        <v>2</v>
      </c>
      <c r="BJ116" s="73">
        <v>0</v>
      </c>
      <c r="BK116" s="73">
        <v>6</v>
      </c>
      <c r="BL116" s="73">
        <v>3</v>
      </c>
      <c r="BM116" s="73">
        <v>0</v>
      </c>
      <c r="BN116" s="73">
        <v>23</v>
      </c>
      <c r="BP116" s="90">
        <v>2009</v>
      </c>
    </row>
    <row r="117" spans="2:68">
      <c r="B117" s="90">
        <v>2010</v>
      </c>
      <c r="C117" s="73">
        <v>2</v>
      </c>
      <c r="D117" s="73">
        <v>0</v>
      </c>
      <c r="E117" s="73">
        <v>0</v>
      </c>
      <c r="F117" s="73">
        <v>0</v>
      </c>
      <c r="G117" s="73">
        <v>0</v>
      </c>
      <c r="H117" s="73">
        <v>0</v>
      </c>
      <c r="I117" s="73">
        <v>0</v>
      </c>
      <c r="J117" s="73">
        <v>0</v>
      </c>
      <c r="K117" s="73">
        <v>0</v>
      </c>
      <c r="L117" s="73">
        <v>0</v>
      </c>
      <c r="M117" s="73">
        <v>1</v>
      </c>
      <c r="N117" s="73">
        <v>1</v>
      </c>
      <c r="O117" s="73">
        <v>0</v>
      </c>
      <c r="P117" s="73">
        <v>0</v>
      </c>
      <c r="Q117" s="73">
        <v>1</v>
      </c>
      <c r="R117" s="73">
        <v>1</v>
      </c>
      <c r="S117" s="73">
        <v>2</v>
      </c>
      <c r="T117" s="73">
        <v>0</v>
      </c>
      <c r="U117" s="73">
        <v>0</v>
      </c>
      <c r="V117" s="73">
        <v>8</v>
      </c>
      <c r="X117" s="90">
        <v>2010</v>
      </c>
      <c r="Y117" s="73">
        <v>0</v>
      </c>
      <c r="Z117" s="73">
        <v>0</v>
      </c>
      <c r="AA117" s="73">
        <v>0</v>
      </c>
      <c r="AB117" s="73">
        <v>0</v>
      </c>
      <c r="AC117" s="73">
        <v>0</v>
      </c>
      <c r="AD117" s="73">
        <v>0</v>
      </c>
      <c r="AE117" s="73">
        <v>0</v>
      </c>
      <c r="AF117" s="73">
        <v>1</v>
      </c>
      <c r="AG117" s="73">
        <v>0</v>
      </c>
      <c r="AH117" s="73">
        <v>0</v>
      </c>
      <c r="AI117" s="73">
        <v>0</v>
      </c>
      <c r="AJ117" s="73">
        <v>0</v>
      </c>
      <c r="AK117" s="73">
        <v>0</v>
      </c>
      <c r="AL117" s="73">
        <v>0</v>
      </c>
      <c r="AM117" s="73">
        <v>1</v>
      </c>
      <c r="AN117" s="73">
        <v>2</v>
      </c>
      <c r="AO117" s="73">
        <v>1</v>
      </c>
      <c r="AP117" s="73">
        <v>4</v>
      </c>
      <c r="AQ117" s="73">
        <v>0</v>
      </c>
      <c r="AR117" s="73">
        <v>9</v>
      </c>
      <c r="AT117" s="90">
        <v>2010</v>
      </c>
      <c r="AU117" s="73">
        <v>2</v>
      </c>
      <c r="AV117" s="73">
        <v>0</v>
      </c>
      <c r="AW117" s="73">
        <v>0</v>
      </c>
      <c r="AX117" s="73">
        <v>0</v>
      </c>
      <c r="AY117" s="73">
        <v>0</v>
      </c>
      <c r="AZ117" s="73">
        <v>0</v>
      </c>
      <c r="BA117" s="73">
        <v>0</v>
      </c>
      <c r="BB117" s="73">
        <v>1</v>
      </c>
      <c r="BC117" s="73">
        <v>0</v>
      </c>
      <c r="BD117" s="73">
        <v>0</v>
      </c>
      <c r="BE117" s="73">
        <v>1</v>
      </c>
      <c r="BF117" s="73">
        <v>1</v>
      </c>
      <c r="BG117" s="73">
        <v>0</v>
      </c>
      <c r="BH117" s="73">
        <v>0</v>
      </c>
      <c r="BI117" s="73">
        <v>2</v>
      </c>
      <c r="BJ117" s="73">
        <v>3</v>
      </c>
      <c r="BK117" s="73">
        <v>3</v>
      </c>
      <c r="BL117" s="73">
        <v>4</v>
      </c>
      <c r="BM117" s="73">
        <v>0</v>
      </c>
      <c r="BN117" s="73">
        <v>17</v>
      </c>
      <c r="BP117" s="90">
        <v>2010</v>
      </c>
    </row>
    <row r="118" spans="2:68">
      <c r="B118" s="90">
        <v>2011</v>
      </c>
      <c r="C118" s="73">
        <v>2</v>
      </c>
      <c r="D118" s="73">
        <v>0</v>
      </c>
      <c r="E118" s="73">
        <v>0</v>
      </c>
      <c r="F118" s="73">
        <v>0</v>
      </c>
      <c r="G118" s="73">
        <v>0</v>
      </c>
      <c r="H118" s="73">
        <v>0</v>
      </c>
      <c r="I118" s="73">
        <v>0</v>
      </c>
      <c r="J118" s="73">
        <v>0</v>
      </c>
      <c r="K118" s="73">
        <v>1</v>
      </c>
      <c r="L118" s="73">
        <v>1</v>
      </c>
      <c r="M118" s="73">
        <v>0</v>
      </c>
      <c r="N118" s="73">
        <v>2</v>
      </c>
      <c r="O118" s="73">
        <v>0</v>
      </c>
      <c r="P118" s="73">
        <v>0</v>
      </c>
      <c r="Q118" s="73">
        <v>1</v>
      </c>
      <c r="R118" s="73">
        <v>1</v>
      </c>
      <c r="S118" s="73">
        <v>6</v>
      </c>
      <c r="T118" s="73">
        <v>2</v>
      </c>
      <c r="U118" s="73">
        <v>0</v>
      </c>
      <c r="V118" s="73">
        <v>16</v>
      </c>
      <c r="X118" s="90">
        <v>2011</v>
      </c>
      <c r="Y118" s="73">
        <v>1</v>
      </c>
      <c r="Z118" s="73">
        <v>0</v>
      </c>
      <c r="AA118" s="73">
        <v>0</v>
      </c>
      <c r="AB118" s="73">
        <v>0</v>
      </c>
      <c r="AC118" s="73">
        <v>1</v>
      </c>
      <c r="AD118" s="73">
        <v>0</v>
      </c>
      <c r="AE118" s="73">
        <v>0</v>
      </c>
      <c r="AF118" s="73">
        <v>1</v>
      </c>
      <c r="AG118" s="73">
        <v>0</v>
      </c>
      <c r="AH118" s="73">
        <v>0</v>
      </c>
      <c r="AI118" s="73">
        <v>0</v>
      </c>
      <c r="AJ118" s="73">
        <v>0</v>
      </c>
      <c r="AK118" s="73">
        <v>1</v>
      </c>
      <c r="AL118" s="73">
        <v>0</v>
      </c>
      <c r="AM118" s="73">
        <v>0</v>
      </c>
      <c r="AN118" s="73">
        <v>0</v>
      </c>
      <c r="AO118" s="73">
        <v>2</v>
      </c>
      <c r="AP118" s="73">
        <v>1</v>
      </c>
      <c r="AQ118" s="73">
        <v>0</v>
      </c>
      <c r="AR118" s="73">
        <v>7</v>
      </c>
      <c r="AT118" s="90">
        <v>2011</v>
      </c>
      <c r="AU118" s="73">
        <v>3</v>
      </c>
      <c r="AV118" s="73">
        <v>0</v>
      </c>
      <c r="AW118" s="73">
        <v>0</v>
      </c>
      <c r="AX118" s="73">
        <v>0</v>
      </c>
      <c r="AY118" s="73">
        <v>1</v>
      </c>
      <c r="AZ118" s="73">
        <v>0</v>
      </c>
      <c r="BA118" s="73">
        <v>0</v>
      </c>
      <c r="BB118" s="73">
        <v>1</v>
      </c>
      <c r="BC118" s="73">
        <v>1</v>
      </c>
      <c r="BD118" s="73">
        <v>1</v>
      </c>
      <c r="BE118" s="73">
        <v>0</v>
      </c>
      <c r="BF118" s="73">
        <v>2</v>
      </c>
      <c r="BG118" s="73">
        <v>1</v>
      </c>
      <c r="BH118" s="73">
        <v>0</v>
      </c>
      <c r="BI118" s="73">
        <v>1</v>
      </c>
      <c r="BJ118" s="73">
        <v>1</v>
      </c>
      <c r="BK118" s="73">
        <v>8</v>
      </c>
      <c r="BL118" s="73">
        <v>3</v>
      </c>
      <c r="BM118" s="73">
        <v>0</v>
      </c>
      <c r="BN118" s="73">
        <v>23</v>
      </c>
      <c r="BP118" s="90">
        <v>2011</v>
      </c>
    </row>
    <row r="119" spans="2:68">
      <c r="B119" s="90">
        <v>2012</v>
      </c>
      <c r="C119" s="73">
        <v>2</v>
      </c>
      <c r="D119" s="73">
        <v>0</v>
      </c>
      <c r="E119" s="73">
        <v>0</v>
      </c>
      <c r="F119" s="73">
        <v>0</v>
      </c>
      <c r="G119" s="73">
        <v>0</v>
      </c>
      <c r="H119" s="73">
        <v>0</v>
      </c>
      <c r="I119" s="73">
        <v>0</v>
      </c>
      <c r="J119" s="73">
        <v>0</v>
      </c>
      <c r="K119" s="73">
        <v>0</v>
      </c>
      <c r="L119" s="73">
        <v>1</v>
      </c>
      <c r="M119" s="73">
        <v>0</v>
      </c>
      <c r="N119" s="73">
        <v>0</v>
      </c>
      <c r="O119" s="73">
        <v>0</v>
      </c>
      <c r="P119" s="73">
        <v>0</v>
      </c>
      <c r="Q119" s="73">
        <v>1</v>
      </c>
      <c r="R119" s="73">
        <v>1</v>
      </c>
      <c r="S119" s="73">
        <v>3</v>
      </c>
      <c r="T119" s="73">
        <v>3</v>
      </c>
      <c r="U119" s="73">
        <v>0</v>
      </c>
      <c r="V119" s="73">
        <v>11</v>
      </c>
      <c r="X119" s="90">
        <v>2012</v>
      </c>
      <c r="Y119" s="73">
        <v>0</v>
      </c>
      <c r="Z119" s="73">
        <v>0</v>
      </c>
      <c r="AA119" s="73">
        <v>0</v>
      </c>
      <c r="AB119" s="73">
        <v>0</v>
      </c>
      <c r="AC119" s="73">
        <v>0</v>
      </c>
      <c r="AD119" s="73">
        <v>0</v>
      </c>
      <c r="AE119" s="73">
        <v>0</v>
      </c>
      <c r="AF119" s="73">
        <v>0</v>
      </c>
      <c r="AG119" s="73">
        <v>1</v>
      </c>
      <c r="AH119" s="73">
        <v>0</v>
      </c>
      <c r="AI119" s="73">
        <v>0</v>
      </c>
      <c r="AJ119" s="73">
        <v>0</v>
      </c>
      <c r="AK119" s="73">
        <v>1</v>
      </c>
      <c r="AL119" s="73">
        <v>0</v>
      </c>
      <c r="AM119" s="73">
        <v>0</v>
      </c>
      <c r="AN119" s="73">
        <v>1</v>
      </c>
      <c r="AO119" s="73">
        <v>1</v>
      </c>
      <c r="AP119" s="73">
        <v>2</v>
      </c>
      <c r="AQ119" s="73">
        <v>0</v>
      </c>
      <c r="AR119" s="73">
        <v>6</v>
      </c>
      <c r="AT119" s="90">
        <v>2012</v>
      </c>
      <c r="AU119" s="73">
        <v>2</v>
      </c>
      <c r="AV119" s="73">
        <v>0</v>
      </c>
      <c r="AW119" s="73">
        <v>0</v>
      </c>
      <c r="AX119" s="73">
        <v>0</v>
      </c>
      <c r="AY119" s="73">
        <v>0</v>
      </c>
      <c r="AZ119" s="73">
        <v>0</v>
      </c>
      <c r="BA119" s="73">
        <v>0</v>
      </c>
      <c r="BB119" s="73">
        <v>0</v>
      </c>
      <c r="BC119" s="73">
        <v>1</v>
      </c>
      <c r="BD119" s="73">
        <v>1</v>
      </c>
      <c r="BE119" s="73">
        <v>0</v>
      </c>
      <c r="BF119" s="73">
        <v>0</v>
      </c>
      <c r="BG119" s="73">
        <v>1</v>
      </c>
      <c r="BH119" s="73">
        <v>0</v>
      </c>
      <c r="BI119" s="73">
        <v>1</v>
      </c>
      <c r="BJ119" s="73">
        <v>2</v>
      </c>
      <c r="BK119" s="73">
        <v>4</v>
      </c>
      <c r="BL119" s="73">
        <v>5</v>
      </c>
      <c r="BM119" s="73">
        <v>0</v>
      </c>
      <c r="BN119" s="73">
        <v>17</v>
      </c>
      <c r="BP119" s="90">
        <v>2012</v>
      </c>
    </row>
    <row r="120" spans="2:68">
      <c r="B120" s="90">
        <v>2013</v>
      </c>
      <c r="C120" s="73">
        <v>0</v>
      </c>
      <c r="D120" s="73">
        <v>0</v>
      </c>
      <c r="E120" s="73">
        <v>0</v>
      </c>
      <c r="F120" s="73">
        <v>0</v>
      </c>
      <c r="G120" s="73">
        <v>0</v>
      </c>
      <c r="H120" s="73">
        <v>0</v>
      </c>
      <c r="I120" s="73">
        <v>1</v>
      </c>
      <c r="J120" s="73">
        <v>2</v>
      </c>
      <c r="K120" s="73">
        <v>4</v>
      </c>
      <c r="L120" s="73">
        <v>4</v>
      </c>
      <c r="M120" s="73">
        <v>3</v>
      </c>
      <c r="N120" s="73">
        <v>8</v>
      </c>
      <c r="O120" s="73">
        <v>2</v>
      </c>
      <c r="P120" s="73">
        <v>4</v>
      </c>
      <c r="Q120" s="73">
        <v>2</v>
      </c>
      <c r="R120" s="73">
        <v>2</v>
      </c>
      <c r="S120" s="73">
        <v>1</v>
      </c>
      <c r="T120" s="73">
        <v>3</v>
      </c>
      <c r="U120" s="73">
        <v>0</v>
      </c>
      <c r="V120" s="73">
        <v>36</v>
      </c>
      <c r="X120" s="90">
        <v>2013</v>
      </c>
      <c r="Y120" s="73">
        <v>0</v>
      </c>
      <c r="Z120" s="73">
        <v>0</v>
      </c>
      <c r="AA120" s="73">
        <v>0</v>
      </c>
      <c r="AB120" s="73">
        <v>0</v>
      </c>
      <c r="AC120" s="73">
        <v>0</v>
      </c>
      <c r="AD120" s="73">
        <v>0</v>
      </c>
      <c r="AE120" s="73">
        <v>0</v>
      </c>
      <c r="AF120" s="73">
        <v>1</v>
      </c>
      <c r="AG120" s="73">
        <v>0</v>
      </c>
      <c r="AH120" s="73">
        <v>1</v>
      </c>
      <c r="AI120" s="73">
        <v>1</v>
      </c>
      <c r="AJ120" s="73">
        <v>1</v>
      </c>
      <c r="AK120" s="73">
        <v>3</v>
      </c>
      <c r="AL120" s="73">
        <v>1</v>
      </c>
      <c r="AM120" s="73">
        <v>1</v>
      </c>
      <c r="AN120" s="73">
        <v>2</v>
      </c>
      <c r="AO120" s="73">
        <v>2</v>
      </c>
      <c r="AP120" s="73">
        <v>5</v>
      </c>
      <c r="AQ120" s="73">
        <v>0</v>
      </c>
      <c r="AR120" s="73">
        <v>18</v>
      </c>
      <c r="AT120" s="90">
        <v>2013</v>
      </c>
      <c r="AU120" s="73">
        <v>0</v>
      </c>
      <c r="AV120" s="73">
        <v>0</v>
      </c>
      <c r="AW120" s="73">
        <v>0</v>
      </c>
      <c r="AX120" s="73">
        <v>0</v>
      </c>
      <c r="AY120" s="73">
        <v>0</v>
      </c>
      <c r="AZ120" s="73">
        <v>0</v>
      </c>
      <c r="BA120" s="73">
        <v>1</v>
      </c>
      <c r="BB120" s="73">
        <v>3</v>
      </c>
      <c r="BC120" s="73">
        <v>4</v>
      </c>
      <c r="BD120" s="73">
        <v>5</v>
      </c>
      <c r="BE120" s="73">
        <v>4</v>
      </c>
      <c r="BF120" s="73">
        <v>9</v>
      </c>
      <c r="BG120" s="73">
        <v>5</v>
      </c>
      <c r="BH120" s="73">
        <v>5</v>
      </c>
      <c r="BI120" s="73">
        <v>3</v>
      </c>
      <c r="BJ120" s="73">
        <v>4</v>
      </c>
      <c r="BK120" s="73">
        <v>3</v>
      </c>
      <c r="BL120" s="73">
        <v>8</v>
      </c>
      <c r="BM120" s="73">
        <v>0</v>
      </c>
      <c r="BN120" s="73">
        <v>54</v>
      </c>
      <c r="BP120" s="90">
        <v>2013</v>
      </c>
    </row>
    <row r="121" spans="2:68">
      <c r="B121" s="90">
        <v>2014</v>
      </c>
      <c r="C121" s="73">
        <v>0</v>
      </c>
      <c r="D121" s="73">
        <v>0</v>
      </c>
      <c r="E121" s="73">
        <v>0</v>
      </c>
      <c r="F121" s="73">
        <v>0</v>
      </c>
      <c r="G121" s="73">
        <v>0</v>
      </c>
      <c r="H121" s="73">
        <v>0</v>
      </c>
      <c r="I121" s="73">
        <v>0</v>
      </c>
      <c r="J121" s="73">
        <v>1</v>
      </c>
      <c r="K121" s="73">
        <v>3</v>
      </c>
      <c r="L121" s="73">
        <v>2</v>
      </c>
      <c r="M121" s="73">
        <v>5</v>
      </c>
      <c r="N121" s="73">
        <v>5</v>
      </c>
      <c r="O121" s="73">
        <v>3</v>
      </c>
      <c r="P121" s="73">
        <v>4</v>
      </c>
      <c r="Q121" s="73">
        <v>3</v>
      </c>
      <c r="R121" s="73">
        <v>4</v>
      </c>
      <c r="S121" s="73">
        <v>5</v>
      </c>
      <c r="T121" s="73">
        <v>4</v>
      </c>
      <c r="U121" s="73">
        <v>0</v>
      </c>
      <c r="V121" s="73">
        <v>39</v>
      </c>
      <c r="X121" s="90">
        <v>2014</v>
      </c>
      <c r="Y121" s="73">
        <v>1</v>
      </c>
      <c r="Z121" s="73">
        <v>1</v>
      </c>
      <c r="AA121" s="73">
        <v>0</v>
      </c>
      <c r="AB121" s="73">
        <v>0</v>
      </c>
      <c r="AC121" s="73">
        <v>0</v>
      </c>
      <c r="AD121" s="73">
        <v>0</v>
      </c>
      <c r="AE121" s="73">
        <v>0</v>
      </c>
      <c r="AF121" s="73">
        <v>0</v>
      </c>
      <c r="AG121" s="73">
        <v>1</v>
      </c>
      <c r="AH121" s="73">
        <v>1</v>
      </c>
      <c r="AI121" s="73">
        <v>3</v>
      </c>
      <c r="AJ121" s="73">
        <v>1</v>
      </c>
      <c r="AK121" s="73">
        <v>0</v>
      </c>
      <c r="AL121" s="73">
        <v>0</v>
      </c>
      <c r="AM121" s="73">
        <v>1</v>
      </c>
      <c r="AN121" s="73">
        <v>1</v>
      </c>
      <c r="AO121" s="73">
        <v>0</v>
      </c>
      <c r="AP121" s="73">
        <v>3</v>
      </c>
      <c r="AQ121" s="73">
        <v>0</v>
      </c>
      <c r="AR121" s="73">
        <v>13</v>
      </c>
      <c r="AT121" s="90">
        <v>2014</v>
      </c>
      <c r="AU121" s="73">
        <v>1</v>
      </c>
      <c r="AV121" s="73">
        <v>1</v>
      </c>
      <c r="AW121" s="73">
        <v>0</v>
      </c>
      <c r="AX121" s="73">
        <v>0</v>
      </c>
      <c r="AY121" s="73">
        <v>0</v>
      </c>
      <c r="AZ121" s="73">
        <v>0</v>
      </c>
      <c r="BA121" s="73">
        <v>0</v>
      </c>
      <c r="BB121" s="73">
        <v>1</v>
      </c>
      <c r="BC121" s="73">
        <v>4</v>
      </c>
      <c r="BD121" s="73">
        <v>3</v>
      </c>
      <c r="BE121" s="73">
        <v>8</v>
      </c>
      <c r="BF121" s="73">
        <v>6</v>
      </c>
      <c r="BG121" s="73">
        <v>3</v>
      </c>
      <c r="BH121" s="73">
        <v>4</v>
      </c>
      <c r="BI121" s="73">
        <v>4</v>
      </c>
      <c r="BJ121" s="73">
        <v>5</v>
      </c>
      <c r="BK121" s="73">
        <v>5</v>
      </c>
      <c r="BL121" s="73">
        <v>7</v>
      </c>
      <c r="BM121" s="73">
        <v>0</v>
      </c>
      <c r="BN121" s="73">
        <v>52</v>
      </c>
      <c r="BP121" s="90">
        <v>2014</v>
      </c>
    </row>
    <row r="122" spans="2:68">
      <c r="B122" s="90">
        <v>2015</v>
      </c>
      <c r="C122" s="73">
        <v>1</v>
      </c>
      <c r="D122" s="73">
        <v>0</v>
      </c>
      <c r="E122" s="73">
        <v>0</v>
      </c>
      <c r="F122" s="73">
        <v>0</v>
      </c>
      <c r="G122" s="73">
        <v>0</v>
      </c>
      <c r="H122" s="73">
        <v>0</v>
      </c>
      <c r="I122" s="73">
        <v>1</v>
      </c>
      <c r="J122" s="73">
        <v>1</v>
      </c>
      <c r="K122" s="73">
        <v>3</v>
      </c>
      <c r="L122" s="73">
        <v>2</v>
      </c>
      <c r="M122" s="73">
        <v>5</v>
      </c>
      <c r="N122" s="73">
        <v>5</v>
      </c>
      <c r="O122" s="73">
        <v>6</v>
      </c>
      <c r="P122" s="73">
        <v>4</v>
      </c>
      <c r="Q122" s="73">
        <v>2</v>
      </c>
      <c r="R122" s="73">
        <v>3</v>
      </c>
      <c r="S122" s="73">
        <v>2</v>
      </c>
      <c r="T122" s="73">
        <v>2</v>
      </c>
      <c r="U122" s="73">
        <v>0</v>
      </c>
      <c r="V122" s="73">
        <v>37</v>
      </c>
      <c r="X122" s="90">
        <v>2015</v>
      </c>
      <c r="Y122" s="73">
        <v>0</v>
      </c>
      <c r="Z122" s="73">
        <v>0</v>
      </c>
      <c r="AA122" s="73">
        <v>0</v>
      </c>
      <c r="AB122" s="73">
        <v>0</v>
      </c>
      <c r="AC122" s="73">
        <v>0</v>
      </c>
      <c r="AD122" s="73">
        <v>0</v>
      </c>
      <c r="AE122" s="73">
        <v>0</v>
      </c>
      <c r="AF122" s="73">
        <v>0</v>
      </c>
      <c r="AG122" s="73">
        <v>1</v>
      </c>
      <c r="AH122" s="73">
        <v>1</v>
      </c>
      <c r="AI122" s="73">
        <v>1</v>
      </c>
      <c r="AJ122" s="73">
        <v>1</v>
      </c>
      <c r="AK122" s="73">
        <v>2</v>
      </c>
      <c r="AL122" s="73">
        <v>3</v>
      </c>
      <c r="AM122" s="73">
        <v>3</v>
      </c>
      <c r="AN122" s="73">
        <v>2</v>
      </c>
      <c r="AO122" s="73">
        <v>1</v>
      </c>
      <c r="AP122" s="73">
        <v>5</v>
      </c>
      <c r="AQ122" s="73">
        <v>0</v>
      </c>
      <c r="AR122" s="73">
        <v>20</v>
      </c>
      <c r="AT122" s="90">
        <v>2015</v>
      </c>
      <c r="AU122" s="73">
        <v>1</v>
      </c>
      <c r="AV122" s="73">
        <v>0</v>
      </c>
      <c r="AW122" s="73">
        <v>0</v>
      </c>
      <c r="AX122" s="73">
        <v>0</v>
      </c>
      <c r="AY122" s="73">
        <v>0</v>
      </c>
      <c r="AZ122" s="73">
        <v>0</v>
      </c>
      <c r="BA122" s="73">
        <v>1</v>
      </c>
      <c r="BB122" s="73">
        <v>1</v>
      </c>
      <c r="BC122" s="73">
        <v>4</v>
      </c>
      <c r="BD122" s="73">
        <v>3</v>
      </c>
      <c r="BE122" s="73">
        <v>6</v>
      </c>
      <c r="BF122" s="73">
        <v>6</v>
      </c>
      <c r="BG122" s="73">
        <v>8</v>
      </c>
      <c r="BH122" s="73">
        <v>7</v>
      </c>
      <c r="BI122" s="73">
        <v>5</v>
      </c>
      <c r="BJ122" s="73">
        <v>5</v>
      </c>
      <c r="BK122" s="73">
        <v>3</v>
      </c>
      <c r="BL122" s="73">
        <v>7</v>
      </c>
      <c r="BM122" s="73">
        <v>0</v>
      </c>
      <c r="BN122" s="73">
        <v>57</v>
      </c>
      <c r="BP122" s="90">
        <v>2015</v>
      </c>
    </row>
    <row r="123" spans="2:68">
      <c r="B123" s="90">
        <v>2016</v>
      </c>
      <c r="C123" s="73">
        <v>0</v>
      </c>
      <c r="D123" s="73">
        <v>0</v>
      </c>
      <c r="E123" s="73">
        <v>0</v>
      </c>
      <c r="F123" s="73">
        <v>0</v>
      </c>
      <c r="G123" s="73">
        <v>0</v>
      </c>
      <c r="H123" s="73">
        <v>0</v>
      </c>
      <c r="I123" s="73">
        <v>1</v>
      </c>
      <c r="J123" s="73">
        <v>0</v>
      </c>
      <c r="K123" s="73">
        <v>0</v>
      </c>
      <c r="L123" s="73">
        <v>2</v>
      </c>
      <c r="M123" s="73">
        <v>4</v>
      </c>
      <c r="N123" s="73">
        <v>6</v>
      </c>
      <c r="O123" s="73">
        <v>3</v>
      </c>
      <c r="P123" s="73">
        <v>3</v>
      </c>
      <c r="Q123" s="73">
        <v>3</v>
      </c>
      <c r="R123" s="73">
        <v>1</v>
      </c>
      <c r="S123" s="73">
        <v>5</v>
      </c>
      <c r="T123" s="73">
        <v>3</v>
      </c>
      <c r="U123" s="73">
        <v>0</v>
      </c>
      <c r="V123" s="73">
        <v>31</v>
      </c>
      <c r="X123" s="90">
        <v>2016</v>
      </c>
      <c r="Y123" s="73">
        <v>1</v>
      </c>
      <c r="Z123" s="73">
        <v>0</v>
      </c>
      <c r="AA123" s="73">
        <v>0</v>
      </c>
      <c r="AB123" s="73">
        <v>0</v>
      </c>
      <c r="AC123" s="73">
        <v>0</v>
      </c>
      <c r="AD123" s="73">
        <v>0</v>
      </c>
      <c r="AE123" s="73">
        <v>0</v>
      </c>
      <c r="AF123" s="73">
        <v>0</v>
      </c>
      <c r="AG123" s="73">
        <v>3</v>
      </c>
      <c r="AH123" s="73">
        <v>1</v>
      </c>
      <c r="AI123" s="73">
        <v>0</v>
      </c>
      <c r="AJ123" s="73">
        <v>1</v>
      </c>
      <c r="AK123" s="73">
        <v>1</v>
      </c>
      <c r="AL123" s="73">
        <v>1</v>
      </c>
      <c r="AM123" s="73">
        <v>3</v>
      </c>
      <c r="AN123" s="73">
        <v>2</v>
      </c>
      <c r="AO123" s="73">
        <v>1</v>
      </c>
      <c r="AP123" s="73">
        <v>4</v>
      </c>
      <c r="AQ123" s="73">
        <v>0</v>
      </c>
      <c r="AR123" s="73">
        <v>18</v>
      </c>
      <c r="AT123" s="90">
        <v>2016</v>
      </c>
      <c r="AU123" s="73">
        <v>1</v>
      </c>
      <c r="AV123" s="73">
        <v>0</v>
      </c>
      <c r="AW123" s="73">
        <v>0</v>
      </c>
      <c r="AX123" s="73">
        <v>0</v>
      </c>
      <c r="AY123" s="73">
        <v>0</v>
      </c>
      <c r="AZ123" s="73">
        <v>0</v>
      </c>
      <c r="BA123" s="73">
        <v>1</v>
      </c>
      <c r="BB123" s="73">
        <v>0</v>
      </c>
      <c r="BC123" s="73">
        <v>3</v>
      </c>
      <c r="BD123" s="73">
        <v>3</v>
      </c>
      <c r="BE123" s="73">
        <v>4</v>
      </c>
      <c r="BF123" s="73">
        <v>7</v>
      </c>
      <c r="BG123" s="73">
        <v>4</v>
      </c>
      <c r="BH123" s="73">
        <v>4</v>
      </c>
      <c r="BI123" s="73">
        <v>6</v>
      </c>
      <c r="BJ123" s="73">
        <v>3</v>
      </c>
      <c r="BK123" s="73">
        <v>6</v>
      </c>
      <c r="BL123" s="73">
        <v>7</v>
      </c>
      <c r="BM123" s="73">
        <v>0</v>
      </c>
      <c r="BN123" s="73">
        <v>49</v>
      </c>
      <c r="BP123" s="90">
        <v>2016</v>
      </c>
    </row>
    <row r="124" spans="2:68">
      <c r="B124" s="90">
        <v>2017</v>
      </c>
      <c r="C124" s="73">
        <v>0</v>
      </c>
      <c r="D124" s="73">
        <v>0</v>
      </c>
      <c r="E124" s="73">
        <v>0</v>
      </c>
      <c r="F124" s="73">
        <v>0</v>
      </c>
      <c r="G124" s="73">
        <v>0</v>
      </c>
      <c r="H124" s="73">
        <v>0</v>
      </c>
      <c r="I124" s="73">
        <v>0</v>
      </c>
      <c r="J124" s="73">
        <v>0</v>
      </c>
      <c r="K124" s="73">
        <v>0</v>
      </c>
      <c r="L124" s="73">
        <v>1</v>
      </c>
      <c r="M124" s="73">
        <v>3</v>
      </c>
      <c r="N124" s="73">
        <v>6</v>
      </c>
      <c r="O124" s="73">
        <v>3</v>
      </c>
      <c r="P124" s="73">
        <v>4</v>
      </c>
      <c r="Q124" s="73">
        <v>3</v>
      </c>
      <c r="R124" s="73">
        <v>3</v>
      </c>
      <c r="S124" s="73">
        <v>4</v>
      </c>
      <c r="T124" s="73">
        <v>4</v>
      </c>
      <c r="U124" s="73">
        <v>0</v>
      </c>
      <c r="V124" s="73">
        <v>31</v>
      </c>
      <c r="X124" s="90">
        <v>2017</v>
      </c>
      <c r="Y124" s="73">
        <v>0</v>
      </c>
      <c r="Z124" s="73">
        <v>0</v>
      </c>
      <c r="AA124" s="73">
        <v>0</v>
      </c>
      <c r="AB124" s="73">
        <v>0</v>
      </c>
      <c r="AC124" s="73">
        <v>0</v>
      </c>
      <c r="AD124" s="73">
        <v>0</v>
      </c>
      <c r="AE124" s="73">
        <v>0</v>
      </c>
      <c r="AF124" s="73">
        <v>2</v>
      </c>
      <c r="AG124" s="73">
        <v>1</v>
      </c>
      <c r="AH124" s="73">
        <v>1</v>
      </c>
      <c r="AI124" s="73">
        <v>0</v>
      </c>
      <c r="AJ124" s="73">
        <v>0</v>
      </c>
      <c r="AK124" s="73">
        <v>2</v>
      </c>
      <c r="AL124" s="73">
        <v>3</v>
      </c>
      <c r="AM124" s="73">
        <v>3</v>
      </c>
      <c r="AN124" s="73">
        <v>2</v>
      </c>
      <c r="AO124" s="73">
        <v>1</v>
      </c>
      <c r="AP124" s="73">
        <v>5</v>
      </c>
      <c r="AQ124" s="73">
        <v>0</v>
      </c>
      <c r="AR124" s="73">
        <v>20</v>
      </c>
      <c r="AT124" s="90">
        <v>2017</v>
      </c>
      <c r="AU124" s="73">
        <v>0</v>
      </c>
      <c r="AV124" s="73">
        <v>0</v>
      </c>
      <c r="AW124" s="73">
        <v>0</v>
      </c>
      <c r="AX124" s="73">
        <v>0</v>
      </c>
      <c r="AY124" s="73">
        <v>0</v>
      </c>
      <c r="AZ124" s="73">
        <v>0</v>
      </c>
      <c r="BA124" s="73">
        <v>0</v>
      </c>
      <c r="BB124" s="73">
        <v>2</v>
      </c>
      <c r="BC124" s="73">
        <v>1</v>
      </c>
      <c r="BD124" s="73">
        <v>2</v>
      </c>
      <c r="BE124" s="73">
        <v>3</v>
      </c>
      <c r="BF124" s="73">
        <v>6</v>
      </c>
      <c r="BG124" s="73">
        <v>5</v>
      </c>
      <c r="BH124" s="73">
        <v>7</v>
      </c>
      <c r="BI124" s="73">
        <v>6</v>
      </c>
      <c r="BJ124" s="73">
        <v>5</v>
      </c>
      <c r="BK124" s="73">
        <v>5</v>
      </c>
      <c r="BL124" s="73">
        <v>9</v>
      </c>
      <c r="BM124" s="73">
        <v>0</v>
      </c>
      <c r="BN124" s="73">
        <v>51</v>
      </c>
      <c r="BP124" s="90">
        <v>2017</v>
      </c>
    </row>
    <row r="125" spans="2:68">
      <c r="B125" s="90">
        <v>2018</v>
      </c>
      <c r="C125" s="73">
        <v>1</v>
      </c>
      <c r="D125" s="73">
        <v>0</v>
      </c>
      <c r="E125" s="73">
        <v>0</v>
      </c>
      <c r="F125" s="73">
        <v>0</v>
      </c>
      <c r="G125" s="73">
        <v>0</v>
      </c>
      <c r="H125" s="73">
        <v>1</v>
      </c>
      <c r="I125" s="73">
        <v>0</v>
      </c>
      <c r="J125" s="73">
        <v>1</v>
      </c>
      <c r="K125" s="73">
        <v>0</v>
      </c>
      <c r="L125" s="73">
        <v>2</v>
      </c>
      <c r="M125" s="73">
        <v>1</v>
      </c>
      <c r="N125" s="73">
        <v>4</v>
      </c>
      <c r="O125" s="73">
        <v>4</v>
      </c>
      <c r="P125" s="73">
        <v>1</v>
      </c>
      <c r="Q125" s="73">
        <v>1</v>
      </c>
      <c r="R125" s="73">
        <v>1</v>
      </c>
      <c r="S125" s="73">
        <v>1</v>
      </c>
      <c r="T125" s="73">
        <v>4</v>
      </c>
      <c r="U125" s="73">
        <v>0</v>
      </c>
      <c r="V125" s="73">
        <v>22</v>
      </c>
      <c r="X125" s="90">
        <v>2018</v>
      </c>
      <c r="Y125" s="73">
        <v>0</v>
      </c>
      <c r="Z125" s="73">
        <v>0</v>
      </c>
      <c r="AA125" s="73">
        <v>0</v>
      </c>
      <c r="AB125" s="73">
        <v>0</v>
      </c>
      <c r="AC125" s="73">
        <v>0</v>
      </c>
      <c r="AD125" s="73">
        <v>0</v>
      </c>
      <c r="AE125" s="73">
        <v>0</v>
      </c>
      <c r="AF125" s="73">
        <v>0</v>
      </c>
      <c r="AG125" s="73">
        <v>1</v>
      </c>
      <c r="AH125" s="73">
        <v>1</v>
      </c>
      <c r="AI125" s="73">
        <v>3</v>
      </c>
      <c r="AJ125" s="73">
        <v>0</v>
      </c>
      <c r="AK125" s="73">
        <v>0</v>
      </c>
      <c r="AL125" s="73">
        <v>0</v>
      </c>
      <c r="AM125" s="73">
        <v>0</v>
      </c>
      <c r="AN125" s="73">
        <v>5</v>
      </c>
      <c r="AO125" s="73">
        <v>3</v>
      </c>
      <c r="AP125" s="73">
        <v>2</v>
      </c>
      <c r="AQ125" s="73">
        <v>0</v>
      </c>
      <c r="AR125" s="73">
        <v>15</v>
      </c>
      <c r="AT125" s="90">
        <v>2018</v>
      </c>
      <c r="AU125" s="73">
        <v>1</v>
      </c>
      <c r="AV125" s="73">
        <v>0</v>
      </c>
      <c r="AW125" s="73">
        <v>0</v>
      </c>
      <c r="AX125" s="73">
        <v>0</v>
      </c>
      <c r="AY125" s="73">
        <v>0</v>
      </c>
      <c r="AZ125" s="73">
        <v>1</v>
      </c>
      <c r="BA125" s="73">
        <v>0</v>
      </c>
      <c r="BB125" s="73">
        <v>1</v>
      </c>
      <c r="BC125" s="73">
        <v>1</v>
      </c>
      <c r="BD125" s="73">
        <v>3</v>
      </c>
      <c r="BE125" s="73">
        <v>4</v>
      </c>
      <c r="BF125" s="73">
        <v>4</v>
      </c>
      <c r="BG125" s="73">
        <v>4</v>
      </c>
      <c r="BH125" s="73">
        <v>1</v>
      </c>
      <c r="BI125" s="73">
        <v>1</v>
      </c>
      <c r="BJ125" s="73">
        <v>6</v>
      </c>
      <c r="BK125" s="73">
        <v>4</v>
      </c>
      <c r="BL125" s="73">
        <v>6</v>
      </c>
      <c r="BM125" s="73">
        <v>0</v>
      </c>
      <c r="BN125" s="73">
        <v>37</v>
      </c>
      <c r="BP125" s="90">
        <v>2018</v>
      </c>
    </row>
    <row r="126" spans="2:68">
      <c r="B126" s="90">
        <v>2019</v>
      </c>
      <c r="C126" s="73">
        <v>0</v>
      </c>
      <c r="D126" s="73">
        <v>0</v>
      </c>
      <c r="E126" s="73">
        <v>0</v>
      </c>
      <c r="F126" s="73">
        <v>0</v>
      </c>
      <c r="G126" s="73">
        <v>0</v>
      </c>
      <c r="H126" s="73">
        <v>0</v>
      </c>
      <c r="I126" s="73">
        <v>0</v>
      </c>
      <c r="J126" s="73">
        <v>1</v>
      </c>
      <c r="K126" s="73">
        <v>0</v>
      </c>
      <c r="L126" s="73">
        <v>1</v>
      </c>
      <c r="M126" s="73">
        <v>0</v>
      </c>
      <c r="N126" s="73">
        <v>3</v>
      </c>
      <c r="O126" s="73">
        <v>1</v>
      </c>
      <c r="P126" s="73">
        <v>0</v>
      </c>
      <c r="Q126" s="73">
        <v>3</v>
      </c>
      <c r="R126" s="73">
        <v>1</v>
      </c>
      <c r="S126" s="73">
        <v>2</v>
      </c>
      <c r="T126" s="73">
        <v>4</v>
      </c>
      <c r="U126" s="73">
        <v>0</v>
      </c>
      <c r="V126" s="73">
        <v>16</v>
      </c>
      <c r="X126" s="90">
        <v>2019</v>
      </c>
      <c r="Y126" s="73">
        <v>0</v>
      </c>
      <c r="Z126" s="73">
        <v>0</v>
      </c>
      <c r="AA126" s="73">
        <v>0</v>
      </c>
      <c r="AB126" s="73">
        <v>0</v>
      </c>
      <c r="AC126" s="73">
        <v>0</v>
      </c>
      <c r="AD126" s="73">
        <v>0</v>
      </c>
      <c r="AE126" s="73">
        <v>0</v>
      </c>
      <c r="AF126" s="73">
        <v>0</v>
      </c>
      <c r="AG126" s="73">
        <v>0</v>
      </c>
      <c r="AH126" s="73">
        <v>3</v>
      </c>
      <c r="AI126" s="73">
        <v>1</v>
      </c>
      <c r="AJ126" s="73">
        <v>2</v>
      </c>
      <c r="AK126" s="73">
        <v>0</v>
      </c>
      <c r="AL126" s="73">
        <v>1</v>
      </c>
      <c r="AM126" s="73">
        <v>2</v>
      </c>
      <c r="AN126" s="73">
        <v>2</v>
      </c>
      <c r="AO126" s="73">
        <v>2</v>
      </c>
      <c r="AP126" s="73">
        <v>3</v>
      </c>
      <c r="AQ126" s="73">
        <v>0</v>
      </c>
      <c r="AR126" s="73">
        <v>16</v>
      </c>
      <c r="AT126" s="90">
        <v>2019</v>
      </c>
      <c r="AU126" s="73">
        <v>0</v>
      </c>
      <c r="AV126" s="73">
        <v>0</v>
      </c>
      <c r="AW126" s="73">
        <v>0</v>
      </c>
      <c r="AX126" s="73">
        <v>0</v>
      </c>
      <c r="AY126" s="73">
        <v>0</v>
      </c>
      <c r="AZ126" s="73">
        <v>0</v>
      </c>
      <c r="BA126" s="73">
        <v>0</v>
      </c>
      <c r="BB126" s="73">
        <v>1</v>
      </c>
      <c r="BC126" s="73">
        <v>0</v>
      </c>
      <c r="BD126" s="73">
        <v>4</v>
      </c>
      <c r="BE126" s="73">
        <v>1</v>
      </c>
      <c r="BF126" s="73">
        <v>5</v>
      </c>
      <c r="BG126" s="73">
        <v>1</v>
      </c>
      <c r="BH126" s="73">
        <v>1</v>
      </c>
      <c r="BI126" s="73">
        <v>5</v>
      </c>
      <c r="BJ126" s="73">
        <v>3</v>
      </c>
      <c r="BK126" s="73">
        <v>4</v>
      </c>
      <c r="BL126" s="73">
        <v>7</v>
      </c>
      <c r="BM126" s="73">
        <v>0</v>
      </c>
      <c r="BN126" s="73">
        <v>32</v>
      </c>
      <c r="BP126" s="90">
        <v>2019</v>
      </c>
    </row>
    <row r="127" spans="2:68">
      <c r="B127" s="90">
        <v>2020</v>
      </c>
      <c r="C127" s="73">
        <v>0</v>
      </c>
      <c r="D127" s="73">
        <v>0</v>
      </c>
      <c r="E127" s="73">
        <v>0</v>
      </c>
      <c r="F127" s="73">
        <v>0</v>
      </c>
      <c r="G127" s="73">
        <v>0</v>
      </c>
      <c r="H127" s="73">
        <v>0</v>
      </c>
      <c r="I127" s="73">
        <v>0</v>
      </c>
      <c r="J127" s="73">
        <v>0</v>
      </c>
      <c r="K127" s="73">
        <v>0</v>
      </c>
      <c r="L127" s="73">
        <v>0</v>
      </c>
      <c r="M127" s="73">
        <v>1</v>
      </c>
      <c r="N127" s="73">
        <v>2</v>
      </c>
      <c r="O127" s="73">
        <v>5</v>
      </c>
      <c r="P127" s="73">
        <v>4</v>
      </c>
      <c r="Q127" s="73">
        <v>4</v>
      </c>
      <c r="R127" s="73">
        <v>1</v>
      </c>
      <c r="S127" s="73">
        <v>3</v>
      </c>
      <c r="T127" s="73">
        <v>2</v>
      </c>
      <c r="U127" s="73">
        <v>0</v>
      </c>
      <c r="V127" s="73">
        <v>22</v>
      </c>
      <c r="X127" s="90">
        <v>2020</v>
      </c>
      <c r="Y127" s="73">
        <v>0</v>
      </c>
      <c r="Z127" s="73">
        <v>0</v>
      </c>
      <c r="AA127" s="73">
        <v>0</v>
      </c>
      <c r="AB127" s="73">
        <v>0</v>
      </c>
      <c r="AC127" s="73">
        <v>0</v>
      </c>
      <c r="AD127" s="73">
        <v>0</v>
      </c>
      <c r="AE127" s="73">
        <v>0</v>
      </c>
      <c r="AF127" s="73">
        <v>0</v>
      </c>
      <c r="AG127" s="73">
        <v>1</v>
      </c>
      <c r="AH127" s="73">
        <v>0</v>
      </c>
      <c r="AI127" s="73">
        <v>2</v>
      </c>
      <c r="AJ127" s="73">
        <v>1</v>
      </c>
      <c r="AK127" s="73">
        <v>0</v>
      </c>
      <c r="AL127" s="73">
        <v>1</v>
      </c>
      <c r="AM127" s="73">
        <v>3</v>
      </c>
      <c r="AN127" s="73">
        <v>1</v>
      </c>
      <c r="AO127" s="73">
        <v>2</v>
      </c>
      <c r="AP127" s="73">
        <v>3</v>
      </c>
      <c r="AQ127" s="73">
        <v>0</v>
      </c>
      <c r="AR127" s="73">
        <v>14</v>
      </c>
      <c r="AT127" s="90">
        <v>2020</v>
      </c>
      <c r="AU127" s="73">
        <v>0</v>
      </c>
      <c r="AV127" s="73">
        <v>0</v>
      </c>
      <c r="AW127" s="73">
        <v>0</v>
      </c>
      <c r="AX127" s="73">
        <v>0</v>
      </c>
      <c r="AY127" s="73">
        <v>0</v>
      </c>
      <c r="AZ127" s="73">
        <v>0</v>
      </c>
      <c r="BA127" s="73">
        <v>0</v>
      </c>
      <c r="BB127" s="73">
        <v>0</v>
      </c>
      <c r="BC127" s="73">
        <v>1</v>
      </c>
      <c r="BD127" s="73">
        <v>0</v>
      </c>
      <c r="BE127" s="73">
        <v>3</v>
      </c>
      <c r="BF127" s="73">
        <v>3</v>
      </c>
      <c r="BG127" s="73">
        <v>5</v>
      </c>
      <c r="BH127" s="73">
        <v>5</v>
      </c>
      <c r="BI127" s="73">
        <v>7</v>
      </c>
      <c r="BJ127" s="73">
        <v>2</v>
      </c>
      <c r="BK127" s="73">
        <v>5</v>
      </c>
      <c r="BL127" s="73">
        <v>5</v>
      </c>
      <c r="BM127" s="73">
        <v>0</v>
      </c>
      <c r="BN127" s="73">
        <v>36</v>
      </c>
      <c r="BP127" s="90">
        <v>2020</v>
      </c>
    </row>
    <row r="128" spans="2:68">
      <c r="B128" s="90">
        <v>2021</v>
      </c>
      <c r="C128" s="73">
        <v>0</v>
      </c>
      <c r="D128" s="73">
        <v>0</v>
      </c>
      <c r="E128" s="73">
        <v>0</v>
      </c>
      <c r="F128" s="73">
        <v>0</v>
      </c>
      <c r="G128" s="73">
        <v>0</v>
      </c>
      <c r="H128" s="73">
        <v>0</v>
      </c>
      <c r="I128" s="73">
        <v>0</v>
      </c>
      <c r="J128" s="73">
        <v>1</v>
      </c>
      <c r="K128" s="73">
        <v>1</v>
      </c>
      <c r="L128" s="73">
        <v>2</v>
      </c>
      <c r="M128" s="73">
        <v>2</v>
      </c>
      <c r="N128" s="73">
        <v>1</v>
      </c>
      <c r="O128" s="73">
        <v>2</v>
      </c>
      <c r="P128" s="73">
        <v>3</v>
      </c>
      <c r="Q128" s="73">
        <v>1</v>
      </c>
      <c r="R128" s="73">
        <v>6</v>
      </c>
      <c r="S128" s="73">
        <v>1</v>
      </c>
      <c r="T128" s="73">
        <v>6</v>
      </c>
      <c r="U128" s="73">
        <v>0</v>
      </c>
      <c r="V128" s="73">
        <v>26</v>
      </c>
      <c r="X128" s="90">
        <v>2021</v>
      </c>
      <c r="Y128" s="73">
        <v>0</v>
      </c>
      <c r="Z128" s="73">
        <v>0</v>
      </c>
      <c r="AA128" s="73">
        <v>0</v>
      </c>
      <c r="AB128" s="73">
        <v>0</v>
      </c>
      <c r="AC128" s="73">
        <v>0</v>
      </c>
      <c r="AD128" s="73">
        <v>0</v>
      </c>
      <c r="AE128" s="73">
        <v>0</v>
      </c>
      <c r="AF128" s="73">
        <v>0</v>
      </c>
      <c r="AG128" s="73">
        <v>0</v>
      </c>
      <c r="AH128" s="73">
        <v>0</v>
      </c>
      <c r="AI128" s="73">
        <v>0</v>
      </c>
      <c r="AJ128" s="73">
        <v>0</v>
      </c>
      <c r="AK128" s="73">
        <v>1</v>
      </c>
      <c r="AL128" s="73">
        <v>4</v>
      </c>
      <c r="AM128" s="73">
        <v>1</v>
      </c>
      <c r="AN128" s="73">
        <v>0</v>
      </c>
      <c r="AO128" s="73">
        <v>1</v>
      </c>
      <c r="AP128" s="73">
        <v>3</v>
      </c>
      <c r="AQ128" s="73">
        <v>0</v>
      </c>
      <c r="AR128" s="73">
        <v>10</v>
      </c>
      <c r="AT128" s="90">
        <v>2021</v>
      </c>
      <c r="AU128" s="73">
        <v>0</v>
      </c>
      <c r="AV128" s="73">
        <v>0</v>
      </c>
      <c r="AW128" s="73">
        <v>0</v>
      </c>
      <c r="AX128" s="73">
        <v>0</v>
      </c>
      <c r="AY128" s="73">
        <v>0</v>
      </c>
      <c r="AZ128" s="73">
        <v>0</v>
      </c>
      <c r="BA128" s="73">
        <v>0</v>
      </c>
      <c r="BB128" s="73">
        <v>1</v>
      </c>
      <c r="BC128" s="73">
        <v>1</v>
      </c>
      <c r="BD128" s="73">
        <v>2</v>
      </c>
      <c r="BE128" s="73">
        <v>2</v>
      </c>
      <c r="BF128" s="73">
        <v>1</v>
      </c>
      <c r="BG128" s="73">
        <v>3</v>
      </c>
      <c r="BH128" s="73">
        <v>7</v>
      </c>
      <c r="BI128" s="73">
        <v>2</v>
      </c>
      <c r="BJ128" s="73">
        <v>6</v>
      </c>
      <c r="BK128" s="73">
        <v>2</v>
      </c>
      <c r="BL128" s="73">
        <v>9</v>
      </c>
      <c r="BM128" s="73">
        <v>0</v>
      </c>
      <c r="BN128" s="73">
        <v>36</v>
      </c>
      <c r="BP128" s="90">
        <v>2021</v>
      </c>
    </row>
    <row r="129" spans="2:68">
      <c r="B129" s="90">
        <v>2022</v>
      </c>
      <c r="C129" s="73">
        <v>0</v>
      </c>
      <c r="D129" s="73">
        <v>0</v>
      </c>
      <c r="E129" s="73">
        <v>0</v>
      </c>
      <c r="F129" s="73">
        <v>0</v>
      </c>
      <c r="G129" s="73">
        <v>0</v>
      </c>
      <c r="H129" s="73">
        <v>0</v>
      </c>
      <c r="I129" s="73">
        <v>0</v>
      </c>
      <c r="J129" s="73">
        <v>0</v>
      </c>
      <c r="K129" s="73">
        <v>0</v>
      </c>
      <c r="L129" s="73">
        <v>2</v>
      </c>
      <c r="M129" s="73">
        <v>1</v>
      </c>
      <c r="N129" s="73">
        <v>1</v>
      </c>
      <c r="O129" s="73">
        <v>4</v>
      </c>
      <c r="P129" s="73">
        <v>3</v>
      </c>
      <c r="Q129" s="73">
        <v>2</v>
      </c>
      <c r="R129" s="73">
        <v>3</v>
      </c>
      <c r="S129" s="73">
        <v>2</v>
      </c>
      <c r="T129" s="73">
        <v>2</v>
      </c>
      <c r="U129" s="73">
        <v>0</v>
      </c>
      <c r="V129" s="73">
        <v>20</v>
      </c>
      <c r="X129" s="90">
        <v>2022</v>
      </c>
      <c r="Y129" s="73">
        <v>0</v>
      </c>
      <c r="Z129" s="73">
        <v>0</v>
      </c>
      <c r="AA129" s="73">
        <v>0</v>
      </c>
      <c r="AB129" s="73">
        <v>0</v>
      </c>
      <c r="AC129" s="73">
        <v>0</v>
      </c>
      <c r="AD129" s="73">
        <v>0</v>
      </c>
      <c r="AE129" s="73">
        <v>0</v>
      </c>
      <c r="AF129" s="73">
        <v>0</v>
      </c>
      <c r="AG129" s="73">
        <v>1</v>
      </c>
      <c r="AH129" s="73">
        <v>0</v>
      </c>
      <c r="AI129" s="73">
        <v>0</v>
      </c>
      <c r="AJ129" s="73">
        <v>1</v>
      </c>
      <c r="AK129" s="73">
        <v>1</v>
      </c>
      <c r="AL129" s="73">
        <v>1</v>
      </c>
      <c r="AM129" s="73">
        <v>1</v>
      </c>
      <c r="AN129" s="73">
        <v>1</v>
      </c>
      <c r="AO129" s="73">
        <v>3</v>
      </c>
      <c r="AP129" s="73">
        <v>4</v>
      </c>
      <c r="AQ129" s="73">
        <v>0</v>
      </c>
      <c r="AR129" s="73">
        <v>13</v>
      </c>
      <c r="AT129" s="90">
        <v>2022</v>
      </c>
      <c r="AU129" s="73">
        <v>0</v>
      </c>
      <c r="AV129" s="73">
        <v>0</v>
      </c>
      <c r="AW129" s="73">
        <v>0</v>
      </c>
      <c r="AX129" s="73">
        <v>0</v>
      </c>
      <c r="AY129" s="73">
        <v>0</v>
      </c>
      <c r="AZ129" s="73">
        <v>0</v>
      </c>
      <c r="BA129" s="73">
        <v>0</v>
      </c>
      <c r="BB129" s="73">
        <v>0</v>
      </c>
      <c r="BC129" s="73">
        <v>1</v>
      </c>
      <c r="BD129" s="73">
        <v>2</v>
      </c>
      <c r="BE129" s="73">
        <v>1</v>
      </c>
      <c r="BF129" s="73">
        <v>2</v>
      </c>
      <c r="BG129" s="73">
        <v>5</v>
      </c>
      <c r="BH129" s="73">
        <v>4</v>
      </c>
      <c r="BI129" s="73">
        <v>3</v>
      </c>
      <c r="BJ129" s="73">
        <v>4</v>
      </c>
      <c r="BK129" s="73">
        <v>5</v>
      </c>
      <c r="BL129" s="73">
        <v>6</v>
      </c>
      <c r="BM129" s="73">
        <v>0</v>
      </c>
      <c r="BN129" s="73">
        <v>33</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215</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119</v>
      </c>
      <c r="D5" s="251"/>
      <c r="E5" s="251"/>
      <c r="F5" s="251"/>
      <c r="G5" s="251"/>
      <c r="H5" s="251"/>
      <c r="I5" s="251"/>
      <c r="J5" s="251"/>
      <c r="K5" s="251"/>
      <c r="L5" s="251"/>
      <c r="M5" s="251"/>
      <c r="N5" s="251"/>
      <c r="O5" s="251"/>
      <c r="P5" s="251"/>
      <c r="Q5" s="251"/>
      <c r="R5" s="251"/>
      <c r="S5" s="251"/>
      <c r="T5" s="251"/>
      <c r="U5" s="181"/>
      <c r="V5" s="183" t="s">
        <v>121</v>
      </c>
      <c r="W5" s="4"/>
      <c r="X5" s="4"/>
      <c r="Y5" s="251" t="s">
        <v>119</v>
      </c>
      <c r="Z5" s="251"/>
      <c r="AA5" s="251"/>
      <c r="AB5" s="251"/>
      <c r="AC5" s="251"/>
      <c r="AD5" s="251"/>
      <c r="AE5" s="251"/>
      <c r="AF5" s="251"/>
      <c r="AG5" s="251"/>
      <c r="AH5" s="251"/>
      <c r="AI5" s="251"/>
      <c r="AJ5" s="251"/>
      <c r="AK5" s="251"/>
      <c r="AL5" s="251"/>
      <c r="AM5" s="251"/>
      <c r="AN5" s="251"/>
      <c r="AO5" s="251"/>
      <c r="AP5" s="251"/>
      <c r="AQ5" s="181"/>
      <c r="AR5" s="183" t="s">
        <v>121</v>
      </c>
      <c r="AS5" s="4"/>
      <c r="AT5" s="4"/>
      <c r="AU5" s="252" t="s">
        <v>119</v>
      </c>
      <c r="AV5" s="252"/>
      <c r="AW5" s="252"/>
      <c r="AX5" s="252"/>
      <c r="AY5" s="252"/>
      <c r="AZ5" s="252"/>
      <c r="BA5" s="252"/>
      <c r="BB5" s="252"/>
      <c r="BC5" s="252"/>
      <c r="BD5" s="252"/>
      <c r="BE5" s="252"/>
      <c r="BF5" s="252"/>
      <c r="BG5" s="252"/>
      <c r="BH5" s="252"/>
      <c r="BI5" s="252"/>
      <c r="BJ5" s="252"/>
      <c r="BK5" s="252"/>
      <c r="BL5" s="252"/>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t="s">
        <v>24</v>
      </c>
      <c r="D27" s="74" t="s">
        <v>24</v>
      </c>
      <c r="E27" s="74" t="s">
        <v>24</v>
      </c>
      <c r="F27" s="74" t="s">
        <v>24</v>
      </c>
      <c r="G27" s="74" t="s">
        <v>24</v>
      </c>
      <c r="H27" s="74" t="s">
        <v>24</v>
      </c>
      <c r="I27" s="74" t="s">
        <v>24</v>
      </c>
      <c r="J27" s="74" t="s">
        <v>24</v>
      </c>
      <c r="K27" s="74" t="s">
        <v>24</v>
      </c>
      <c r="L27" s="74" t="s">
        <v>24</v>
      </c>
      <c r="M27" s="74" t="s">
        <v>24</v>
      </c>
      <c r="N27" s="74" t="s">
        <v>24</v>
      </c>
      <c r="O27" s="74" t="s">
        <v>24</v>
      </c>
      <c r="P27" s="74" t="s">
        <v>24</v>
      </c>
      <c r="Q27" s="74" t="s">
        <v>24</v>
      </c>
      <c r="R27" s="74" t="s">
        <v>24</v>
      </c>
      <c r="S27" s="74" t="s">
        <v>24</v>
      </c>
      <c r="T27" s="74" t="s">
        <v>24</v>
      </c>
      <c r="U27" s="74" t="s">
        <v>24</v>
      </c>
      <c r="V27" s="74" t="s">
        <v>24</v>
      </c>
      <c r="X27" s="81">
        <v>1920</v>
      </c>
      <c r="Y27" s="74" t="s">
        <v>24</v>
      </c>
      <c r="Z27" s="74" t="s">
        <v>24</v>
      </c>
      <c r="AA27" s="74" t="s">
        <v>24</v>
      </c>
      <c r="AB27" s="74" t="s">
        <v>24</v>
      </c>
      <c r="AC27" s="74" t="s">
        <v>24</v>
      </c>
      <c r="AD27" s="74" t="s">
        <v>24</v>
      </c>
      <c r="AE27" s="74" t="s">
        <v>24</v>
      </c>
      <c r="AF27" s="74" t="s">
        <v>24</v>
      </c>
      <c r="AG27" s="74" t="s">
        <v>24</v>
      </c>
      <c r="AH27" s="74" t="s">
        <v>24</v>
      </c>
      <c r="AI27" s="74" t="s">
        <v>24</v>
      </c>
      <c r="AJ27" s="74" t="s">
        <v>24</v>
      </c>
      <c r="AK27" s="74" t="s">
        <v>24</v>
      </c>
      <c r="AL27" s="74" t="s">
        <v>24</v>
      </c>
      <c r="AM27" s="74" t="s">
        <v>24</v>
      </c>
      <c r="AN27" s="74" t="s">
        <v>24</v>
      </c>
      <c r="AO27" s="74" t="s">
        <v>24</v>
      </c>
      <c r="AP27" s="74" t="s">
        <v>24</v>
      </c>
      <c r="AQ27" s="74" t="s">
        <v>24</v>
      </c>
      <c r="AR27" s="74" t="s">
        <v>24</v>
      </c>
      <c r="AT27" s="81">
        <v>1920</v>
      </c>
      <c r="AU27" s="74" t="s">
        <v>24</v>
      </c>
      <c r="AV27" s="74" t="s">
        <v>24</v>
      </c>
      <c r="AW27" s="74" t="s">
        <v>24</v>
      </c>
      <c r="AX27" s="74" t="s">
        <v>24</v>
      </c>
      <c r="AY27" s="74" t="s">
        <v>24</v>
      </c>
      <c r="AZ27" s="74" t="s">
        <v>24</v>
      </c>
      <c r="BA27" s="74" t="s">
        <v>24</v>
      </c>
      <c r="BB27" s="74" t="s">
        <v>24</v>
      </c>
      <c r="BC27" s="74" t="s">
        <v>24</v>
      </c>
      <c r="BD27" s="74" t="s">
        <v>24</v>
      </c>
      <c r="BE27" s="74" t="s">
        <v>24</v>
      </c>
      <c r="BF27" s="74" t="s">
        <v>24</v>
      </c>
      <c r="BG27" s="74" t="s">
        <v>24</v>
      </c>
      <c r="BH27" s="74" t="s">
        <v>24</v>
      </c>
      <c r="BI27" s="74" t="s">
        <v>24</v>
      </c>
      <c r="BJ27" s="74" t="s">
        <v>24</v>
      </c>
      <c r="BK27" s="74" t="s">
        <v>24</v>
      </c>
      <c r="BL27" s="74" t="s">
        <v>24</v>
      </c>
      <c r="BM27" s="74" t="s">
        <v>24</v>
      </c>
      <c r="BN27" s="74" t="s">
        <v>24</v>
      </c>
      <c r="BP27" s="81">
        <v>1920</v>
      </c>
    </row>
    <row r="28" spans="2:68">
      <c r="B28" s="82">
        <v>1921</v>
      </c>
      <c r="C28" s="74" t="s">
        <v>24</v>
      </c>
      <c r="D28" s="74" t="s">
        <v>24</v>
      </c>
      <c r="E28" s="74" t="s">
        <v>24</v>
      </c>
      <c r="F28" s="74" t="s">
        <v>24</v>
      </c>
      <c r="G28" s="74" t="s">
        <v>24</v>
      </c>
      <c r="H28" s="74" t="s">
        <v>24</v>
      </c>
      <c r="I28" s="74" t="s">
        <v>24</v>
      </c>
      <c r="J28" s="74" t="s">
        <v>24</v>
      </c>
      <c r="K28" s="74" t="s">
        <v>24</v>
      </c>
      <c r="L28" s="74" t="s">
        <v>24</v>
      </c>
      <c r="M28" s="74" t="s">
        <v>24</v>
      </c>
      <c r="N28" s="74" t="s">
        <v>24</v>
      </c>
      <c r="O28" s="74" t="s">
        <v>24</v>
      </c>
      <c r="P28" s="74" t="s">
        <v>24</v>
      </c>
      <c r="Q28" s="74" t="s">
        <v>24</v>
      </c>
      <c r="R28" s="74" t="s">
        <v>24</v>
      </c>
      <c r="S28" s="74" t="s">
        <v>24</v>
      </c>
      <c r="T28" s="74" t="s">
        <v>24</v>
      </c>
      <c r="U28" s="74" t="s">
        <v>24</v>
      </c>
      <c r="V28" s="74" t="s">
        <v>24</v>
      </c>
      <c r="X28" s="82">
        <v>1921</v>
      </c>
      <c r="Y28" s="74" t="s">
        <v>24</v>
      </c>
      <c r="Z28" s="74" t="s">
        <v>24</v>
      </c>
      <c r="AA28" s="74" t="s">
        <v>24</v>
      </c>
      <c r="AB28" s="74" t="s">
        <v>24</v>
      </c>
      <c r="AC28" s="74" t="s">
        <v>24</v>
      </c>
      <c r="AD28" s="74" t="s">
        <v>24</v>
      </c>
      <c r="AE28" s="74" t="s">
        <v>24</v>
      </c>
      <c r="AF28" s="74" t="s">
        <v>24</v>
      </c>
      <c r="AG28" s="74" t="s">
        <v>24</v>
      </c>
      <c r="AH28" s="74" t="s">
        <v>24</v>
      </c>
      <c r="AI28" s="74" t="s">
        <v>24</v>
      </c>
      <c r="AJ28" s="74" t="s">
        <v>24</v>
      </c>
      <c r="AK28" s="74" t="s">
        <v>24</v>
      </c>
      <c r="AL28" s="74" t="s">
        <v>24</v>
      </c>
      <c r="AM28" s="74" t="s">
        <v>24</v>
      </c>
      <c r="AN28" s="74" t="s">
        <v>24</v>
      </c>
      <c r="AO28" s="74" t="s">
        <v>24</v>
      </c>
      <c r="AP28" s="74" t="s">
        <v>24</v>
      </c>
      <c r="AQ28" s="74" t="s">
        <v>24</v>
      </c>
      <c r="AR28" s="74" t="s">
        <v>24</v>
      </c>
      <c r="AT28" s="82">
        <v>1921</v>
      </c>
      <c r="AU28" s="74" t="s">
        <v>24</v>
      </c>
      <c r="AV28" s="74" t="s">
        <v>24</v>
      </c>
      <c r="AW28" s="74" t="s">
        <v>24</v>
      </c>
      <c r="AX28" s="74" t="s">
        <v>24</v>
      </c>
      <c r="AY28" s="74" t="s">
        <v>24</v>
      </c>
      <c r="AZ28" s="74" t="s">
        <v>24</v>
      </c>
      <c r="BA28" s="74" t="s">
        <v>24</v>
      </c>
      <c r="BB28" s="74" t="s">
        <v>24</v>
      </c>
      <c r="BC28" s="74" t="s">
        <v>24</v>
      </c>
      <c r="BD28" s="74" t="s">
        <v>24</v>
      </c>
      <c r="BE28" s="74" t="s">
        <v>24</v>
      </c>
      <c r="BF28" s="74" t="s">
        <v>24</v>
      </c>
      <c r="BG28" s="74" t="s">
        <v>24</v>
      </c>
      <c r="BH28" s="74" t="s">
        <v>24</v>
      </c>
      <c r="BI28" s="74" t="s">
        <v>24</v>
      </c>
      <c r="BJ28" s="74" t="s">
        <v>24</v>
      </c>
      <c r="BK28" s="74" t="s">
        <v>24</v>
      </c>
      <c r="BL28" s="74" t="s">
        <v>24</v>
      </c>
      <c r="BM28" s="74" t="s">
        <v>24</v>
      </c>
      <c r="BN28" s="74" t="s">
        <v>24</v>
      </c>
      <c r="BP28" s="82">
        <v>1921</v>
      </c>
    </row>
    <row r="29" spans="2:68">
      <c r="B29" s="83">
        <v>1922</v>
      </c>
      <c r="C29" s="74" t="s">
        <v>24</v>
      </c>
      <c r="D29" s="74" t="s">
        <v>24</v>
      </c>
      <c r="E29" s="74" t="s">
        <v>24</v>
      </c>
      <c r="F29" s="74" t="s">
        <v>24</v>
      </c>
      <c r="G29" s="74" t="s">
        <v>24</v>
      </c>
      <c r="H29" s="74" t="s">
        <v>24</v>
      </c>
      <c r="I29" s="74" t="s">
        <v>24</v>
      </c>
      <c r="J29" s="74" t="s">
        <v>24</v>
      </c>
      <c r="K29" s="74" t="s">
        <v>24</v>
      </c>
      <c r="L29" s="74" t="s">
        <v>24</v>
      </c>
      <c r="M29" s="74" t="s">
        <v>24</v>
      </c>
      <c r="N29" s="74" t="s">
        <v>24</v>
      </c>
      <c r="O29" s="74" t="s">
        <v>24</v>
      </c>
      <c r="P29" s="74" t="s">
        <v>24</v>
      </c>
      <c r="Q29" s="74" t="s">
        <v>24</v>
      </c>
      <c r="R29" s="74" t="s">
        <v>24</v>
      </c>
      <c r="S29" s="74" t="s">
        <v>24</v>
      </c>
      <c r="T29" s="74" t="s">
        <v>24</v>
      </c>
      <c r="U29" s="74" t="s">
        <v>24</v>
      </c>
      <c r="V29" s="74" t="s">
        <v>24</v>
      </c>
      <c r="X29" s="83">
        <v>1922</v>
      </c>
      <c r="Y29" s="74" t="s">
        <v>24</v>
      </c>
      <c r="Z29" s="74" t="s">
        <v>24</v>
      </c>
      <c r="AA29" s="74" t="s">
        <v>24</v>
      </c>
      <c r="AB29" s="74" t="s">
        <v>24</v>
      </c>
      <c r="AC29" s="74" t="s">
        <v>24</v>
      </c>
      <c r="AD29" s="74" t="s">
        <v>24</v>
      </c>
      <c r="AE29" s="74" t="s">
        <v>24</v>
      </c>
      <c r="AF29" s="74" t="s">
        <v>24</v>
      </c>
      <c r="AG29" s="74" t="s">
        <v>24</v>
      </c>
      <c r="AH29" s="74" t="s">
        <v>24</v>
      </c>
      <c r="AI29" s="74" t="s">
        <v>24</v>
      </c>
      <c r="AJ29" s="74" t="s">
        <v>24</v>
      </c>
      <c r="AK29" s="74" t="s">
        <v>24</v>
      </c>
      <c r="AL29" s="74" t="s">
        <v>24</v>
      </c>
      <c r="AM29" s="74" t="s">
        <v>24</v>
      </c>
      <c r="AN29" s="74" t="s">
        <v>24</v>
      </c>
      <c r="AO29" s="74" t="s">
        <v>24</v>
      </c>
      <c r="AP29" s="74" t="s">
        <v>24</v>
      </c>
      <c r="AQ29" s="74" t="s">
        <v>24</v>
      </c>
      <c r="AR29" s="74" t="s">
        <v>24</v>
      </c>
      <c r="AT29" s="83">
        <v>1922</v>
      </c>
      <c r="AU29" s="74" t="s">
        <v>24</v>
      </c>
      <c r="AV29" s="74" t="s">
        <v>24</v>
      </c>
      <c r="AW29" s="74" t="s">
        <v>24</v>
      </c>
      <c r="AX29" s="74" t="s">
        <v>24</v>
      </c>
      <c r="AY29" s="74" t="s">
        <v>24</v>
      </c>
      <c r="AZ29" s="74" t="s">
        <v>24</v>
      </c>
      <c r="BA29" s="74" t="s">
        <v>24</v>
      </c>
      <c r="BB29" s="74" t="s">
        <v>24</v>
      </c>
      <c r="BC29" s="74" t="s">
        <v>24</v>
      </c>
      <c r="BD29" s="74" t="s">
        <v>24</v>
      </c>
      <c r="BE29" s="74" t="s">
        <v>24</v>
      </c>
      <c r="BF29" s="74" t="s">
        <v>24</v>
      </c>
      <c r="BG29" s="74" t="s">
        <v>24</v>
      </c>
      <c r="BH29" s="74" t="s">
        <v>24</v>
      </c>
      <c r="BI29" s="74" t="s">
        <v>24</v>
      </c>
      <c r="BJ29" s="74" t="s">
        <v>24</v>
      </c>
      <c r="BK29" s="74" t="s">
        <v>24</v>
      </c>
      <c r="BL29" s="74" t="s">
        <v>24</v>
      </c>
      <c r="BM29" s="74" t="s">
        <v>24</v>
      </c>
      <c r="BN29" s="74" t="s">
        <v>24</v>
      </c>
      <c r="BP29" s="83">
        <v>1922</v>
      </c>
    </row>
    <row r="30" spans="2:68">
      <c r="B30" s="83">
        <v>1923</v>
      </c>
      <c r="C30" s="74" t="s">
        <v>24</v>
      </c>
      <c r="D30" s="74" t="s">
        <v>24</v>
      </c>
      <c r="E30" s="74" t="s">
        <v>24</v>
      </c>
      <c r="F30" s="74" t="s">
        <v>24</v>
      </c>
      <c r="G30" s="74" t="s">
        <v>24</v>
      </c>
      <c r="H30" s="74" t="s">
        <v>24</v>
      </c>
      <c r="I30" s="74" t="s">
        <v>24</v>
      </c>
      <c r="J30" s="74" t="s">
        <v>24</v>
      </c>
      <c r="K30" s="74" t="s">
        <v>24</v>
      </c>
      <c r="L30" s="74" t="s">
        <v>24</v>
      </c>
      <c r="M30" s="74" t="s">
        <v>24</v>
      </c>
      <c r="N30" s="74" t="s">
        <v>24</v>
      </c>
      <c r="O30" s="74" t="s">
        <v>24</v>
      </c>
      <c r="P30" s="74" t="s">
        <v>24</v>
      </c>
      <c r="Q30" s="74" t="s">
        <v>24</v>
      </c>
      <c r="R30" s="74" t="s">
        <v>24</v>
      </c>
      <c r="S30" s="74" t="s">
        <v>24</v>
      </c>
      <c r="T30" s="74" t="s">
        <v>24</v>
      </c>
      <c r="U30" s="74" t="s">
        <v>24</v>
      </c>
      <c r="V30" s="74" t="s">
        <v>24</v>
      </c>
      <c r="X30" s="83">
        <v>1923</v>
      </c>
      <c r="Y30" s="74" t="s">
        <v>24</v>
      </c>
      <c r="Z30" s="74" t="s">
        <v>24</v>
      </c>
      <c r="AA30" s="74" t="s">
        <v>24</v>
      </c>
      <c r="AB30" s="74" t="s">
        <v>24</v>
      </c>
      <c r="AC30" s="74" t="s">
        <v>24</v>
      </c>
      <c r="AD30" s="74" t="s">
        <v>24</v>
      </c>
      <c r="AE30" s="74" t="s">
        <v>24</v>
      </c>
      <c r="AF30" s="74" t="s">
        <v>24</v>
      </c>
      <c r="AG30" s="74" t="s">
        <v>24</v>
      </c>
      <c r="AH30" s="74" t="s">
        <v>24</v>
      </c>
      <c r="AI30" s="74" t="s">
        <v>24</v>
      </c>
      <c r="AJ30" s="74" t="s">
        <v>24</v>
      </c>
      <c r="AK30" s="74" t="s">
        <v>24</v>
      </c>
      <c r="AL30" s="74" t="s">
        <v>24</v>
      </c>
      <c r="AM30" s="74" t="s">
        <v>24</v>
      </c>
      <c r="AN30" s="74" t="s">
        <v>24</v>
      </c>
      <c r="AO30" s="74" t="s">
        <v>24</v>
      </c>
      <c r="AP30" s="74" t="s">
        <v>24</v>
      </c>
      <c r="AQ30" s="74" t="s">
        <v>24</v>
      </c>
      <c r="AR30" s="74" t="s">
        <v>24</v>
      </c>
      <c r="AT30" s="83">
        <v>1923</v>
      </c>
      <c r="AU30" s="74" t="s">
        <v>24</v>
      </c>
      <c r="AV30" s="74" t="s">
        <v>24</v>
      </c>
      <c r="AW30" s="74" t="s">
        <v>24</v>
      </c>
      <c r="AX30" s="74" t="s">
        <v>24</v>
      </c>
      <c r="AY30" s="74" t="s">
        <v>24</v>
      </c>
      <c r="AZ30" s="74" t="s">
        <v>24</v>
      </c>
      <c r="BA30" s="74" t="s">
        <v>24</v>
      </c>
      <c r="BB30" s="74" t="s">
        <v>24</v>
      </c>
      <c r="BC30" s="74" t="s">
        <v>24</v>
      </c>
      <c r="BD30" s="74" t="s">
        <v>24</v>
      </c>
      <c r="BE30" s="74" t="s">
        <v>24</v>
      </c>
      <c r="BF30" s="74" t="s">
        <v>24</v>
      </c>
      <c r="BG30" s="74" t="s">
        <v>24</v>
      </c>
      <c r="BH30" s="74" t="s">
        <v>24</v>
      </c>
      <c r="BI30" s="74" t="s">
        <v>24</v>
      </c>
      <c r="BJ30" s="74" t="s">
        <v>24</v>
      </c>
      <c r="BK30" s="74" t="s">
        <v>24</v>
      </c>
      <c r="BL30" s="74" t="s">
        <v>24</v>
      </c>
      <c r="BM30" s="74" t="s">
        <v>24</v>
      </c>
      <c r="BN30" s="74" t="s">
        <v>24</v>
      </c>
      <c r="BP30" s="83">
        <v>1923</v>
      </c>
    </row>
    <row r="31" spans="2:68">
      <c r="B31" s="83">
        <v>1924</v>
      </c>
      <c r="C31" s="74" t="s">
        <v>24</v>
      </c>
      <c r="D31" s="74" t="s">
        <v>24</v>
      </c>
      <c r="E31" s="74" t="s">
        <v>24</v>
      </c>
      <c r="F31" s="74" t="s">
        <v>24</v>
      </c>
      <c r="G31" s="74" t="s">
        <v>24</v>
      </c>
      <c r="H31" s="74" t="s">
        <v>24</v>
      </c>
      <c r="I31" s="74" t="s">
        <v>24</v>
      </c>
      <c r="J31" s="74" t="s">
        <v>24</v>
      </c>
      <c r="K31" s="74" t="s">
        <v>24</v>
      </c>
      <c r="L31" s="74" t="s">
        <v>24</v>
      </c>
      <c r="M31" s="74" t="s">
        <v>24</v>
      </c>
      <c r="N31" s="74" t="s">
        <v>24</v>
      </c>
      <c r="O31" s="74" t="s">
        <v>24</v>
      </c>
      <c r="P31" s="74" t="s">
        <v>24</v>
      </c>
      <c r="Q31" s="74" t="s">
        <v>24</v>
      </c>
      <c r="R31" s="74" t="s">
        <v>24</v>
      </c>
      <c r="S31" s="74" t="s">
        <v>24</v>
      </c>
      <c r="T31" s="74" t="s">
        <v>24</v>
      </c>
      <c r="U31" s="74" t="s">
        <v>24</v>
      </c>
      <c r="V31" s="74" t="s">
        <v>24</v>
      </c>
      <c r="X31" s="83">
        <v>1924</v>
      </c>
      <c r="Y31" s="74" t="s">
        <v>24</v>
      </c>
      <c r="Z31" s="74" t="s">
        <v>24</v>
      </c>
      <c r="AA31" s="74" t="s">
        <v>24</v>
      </c>
      <c r="AB31" s="74" t="s">
        <v>24</v>
      </c>
      <c r="AC31" s="74" t="s">
        <v>24</v>
      </c>
      <c r="AD31" s="74" t="s">
        <v>24</v>
      </c>
      <c r="AE31" s="74" t="s">
        <v>24</v>
      </c>
      <c r="AF31" s="74" t="s">
        <v>24</v>
      </c>
      <c r="AG31" s="74" t="s">
        <v>24</v>
      </c>
      <c r="AH31" s="74" t="s">
        <v>24</v>
      </c>
      <c r="AI31" s="74" t="s">
        <v>24</v>
      </c>
      <c r="AJ31" s="74" t="s">
        <v>24</v>
      </c>
      <c r="AK31" s="74" t="s">
        <v>24</v>
      </c>
      <c r="AL31" s="74" t="s">
        <v>24</v>
      </c>
      <c r="AM31" s="74" t="s">
        <v>24</v>
      </c>
      <c r="AN31" s="74" t="s">
        <v>24</v>
      </c>
      <c r="AO31" s="74" t="s">
        <v>24</v>
      </c>
      <c r="AP31" s="74" t="s">
        <v>24</v>
      </c>
      <c r="AQ31" s="74" t="s">
        <v>24</v>
      </c>
      <c r="AR31" s="74" t="s">
        <v>24</v>
      </c>
      <c r="AT31" s="83">
        <v>1924</v>
      </c>
      <c r="AU31" s="74" t="s">
        <v>24</v>
      </c>
      <c r="AV31" s="74" t="s">
        <v>24</v>
      </c>
      <c r="AW31" s="74" t="s">
        <v>24</v>
      </c>
      <c r="AX31" s="74" t="s">
        <v>24</v>
      </c>
      <c r="AY31" s="74" t="s">
        <v>24</v>
      </c>
      <c r="AZ31" s="74" t="s">
        <v>24</v>
      </c>
      <c r="BA31" s="74" t="s">
        <v>24</v>
      </c>
      <c r="BB31" s="74" t="s">
        <v>24</v>
      </c>
      <c r="BC31" s="74" t="s">
        <v>24</v>
      </c>
      <c r="BD31" s="74" t="s">
        <v>24</v>
      </c>
      <c r="BE31" s="74" t="s">
        <v>24</v>
      </c>
      <c r="BF31" s="74" t="s">
        <v>24</v>
      </c>
      <c r="BG31" s="74" t="s">
        <v>24</v>
      </c>
      <c r="BH31" s="74" t="s">
        <v>24</v>
      </c>
      <c r="BI31" s="74" t="s">
        <v>24</v>
      </c>
      <c r="BJ31" s="74" t="s">
        <v>24</v>
      </c>
      <c r="BK31" s="74" t="s">
        <v>24</v>
      </c>
      <c r="BL31" s="74" t="s">
        <v>24</v>
      </c>
      <c r="BM31" s="74" t="s">
        <v>24</v>
      </c>
      <c r="BN31" s="74" t="s">
        <v>24</v>
      </c>
      <c r="BP31" s="83">
        <v>1924</v>
      </c>
    </row>
    <row r="32" spans="2:68">
      <c r="B32" s="83">
        <v>1925</v>
      </c>
      <c r="C32" s="74" t="s">
        <v>24</v>
      </c>
      <c r="D32" s="74" t="s">
        <v>24</v>
      </c>
      <c r="E32" s="74" t="s">
        <v>24</v>
      </c>
      <c r="F32" s="74" t="s">
        <v>24</v>
      </c>
      <c r="G32" s="74" t="s">
        <v>24</v>
      </c>
      <c r="H32" s="74" t="s">
        <v>24</v>
      </c>
      <c r="I32" s="74" t="s">
        <v>24</v>
      </c>
      <c r="J32" s="74" t="s">
        <v>24</v>
      </c>
      <c r="K32" s="74" t="s">
        <v>24</v>
      </c>
      <c r="L32" s="74" t="s">
        <v>24</v>
      </c>
      <c r="M32" s="74" t="s">
        <v>24</v>
      </c>
      <c r="N32" s="74" t="s">
        <v>24</v>
      </c>
      <c r="O32" s="74" t="s">
        <v>24</v>
      </c>
      <c r="P32" s="74" t="s">
        <v>24</v>
      </c>
      <c r="Q32" s="74" t="s">
        <v>24</v>
      </c>
      <c r="R32" s="74" t="s">
        <v>24</v>
      </c>
      <c r="S32" s="74" t="s">
        <v>24</v>
      </c>
      <c r="T32" s="74" t="s">
        <v>24</v>
      </c>
      <c r="U32" s="74" t="s">
        <v>24</v>
      </c>
      <c r="V32" s="74" t="s">
        <v>24</v>
      </c>
      <c r="X32" s="83">
        <v>1925</v>
      </c>
      <c r="Y32" s="74" t="s">
        <v>24</v>
      </c>
      <c r="Z32" s="74" t="s">
        <v>24</v>
      </c>
      <c r="AA32" s="74" t="s">
        <v>24</v>
      </c>
      <c r="AB32" s="74" t="s">
        <v>24</v>
      </c>
      <c r="AC32" s="74" t="s">
        <v>24</v>
      </c>
      <c r="AD32" s="74" t="s">
        <v>24</v>
      </c>
      <c r="AE32" s="74" t="s">
        <v>24</v>
      </c>
      <c r="AF32" s="74" t="s">
        <v>24</v>
      </c>
      <c r="AG32" s="74" t="s">
        <v>24</v>
      </c>
      <c r="AH32" s="74" t="s">
        <v>24</v>
      </c>
      <c r="AI32" s="74" t="s">
        <v>24</v>
      </c>
      <c r="AJ32" s="74" t="s">
        <v>24</v>
      </c>
      <c r="AK32" s="74" t="s">
        <v>24</v>
      </c>
      <c r="AL32" s="74" t="s">
        <v>24</v>
      </c>
      <c r="AM32" s="74" t="s">
        <v>24</v>
      </c>
      <c r="AN32" s="74" t="s">
        <v>24</v>
      </c>
      <c r="AO32" s="74" t="s">
        <v>24</v>
      </c>
      <c r="AP32" s="74" t="s">
        <v>24</v>
      </c>
      <c r="AQ32" s="74" t="s">
        <v>24</v>
      </c>
      <c r="AR32" s="74" t="s">
        <v>24</v>
      </c>
      <c r="AT32" s="83">
        <v>1925</v>
      </c>
      <c r="AU32" s="74" t="s">
        <v>24</v>
      </c>
      <c r="AV32" s="74" t="s">
        <v>24</v>
      </c>
      <c r="AW32" s="74" t="s">
        <v>24</v>
      </c>
      <c r="AX32" s="74" t="s">
        <v>24</v>
      </c>
      <c r="AY32" s="74" t="s">
        <v>24</v>
      </c>
      <c r="AZ32" s="74" t="s">
        <v>24</v>
      </c>
      <c r="BA32" s="74" t="s">
        <v>24</v>
      </c>
      <c r="BB32" s="74" t="s">
        <v>24</v>
      </c>
      <c r="BC32" s="74" t="s">
        <v>24</v>
      </c>
      <c r="BD32" s="74" t="s">
        <v>24</v>
      </c>
      <c r="BE32" s="74" t="s">
        <v>24</v>
      </c>
      <c r="BF32" s="74" t="s">
        <v>24</v>
      </c>
      <c r="BG32" s="74" t="s">
        <v>24</v>
      </c>
      <c r="BH32" s="74" t="s">
        <v>24</v>
      </c>
      <c r="BI32" s="74" t="s">
        <v>24</v>
      </c>
      <c r="BJ32" s="74" t="s">
        <v>24</v>
      </c>
      <c r="BK32" s="74" t="s">
        <v>24</v>
      </c>
      <c r="BL32" s="74" t="s">
        <v>24</v>
      </c>
      <c r="BM32" s="74" t="s">
        <v>24</v>
      </c>
      <c r="BN32" s="74" t="s">
        <v>24</v>
      </c>
      <c r="BP32" s="83">
        <v>1925</v>
      </c>
    </row>
    <row r="33" spans="2:68">
      <c r="B33" s="83">
        <v>1926</v>
      </c>
      <c r="C33" s="74" t="s">
        <v>24</v>
      </c>
      <c r="D33" s="74" t="s">
        <v>24</v>
      </c>
      <c r="E33" s="74" t="s">
        <v>24</v>
      </c>
      <c r="F33" s="74" t="s">
        <v>24</v>
      </c>
      <c r="G33" s="74" t="s">
        <v>24</v>
      </c>
      <c r="H33" s="74" t="s">
        <v>24</v>
      </c>
      <c r="I33" s="74" t="s">
        <v>24</v>
      </c>
      <c r="J33" s="74" t="s">
        <v>24</v>
      </c>
      <c r="K33" s="74" t="s">
        <v>24</v>
      </c>
      <c r="L33" s="74" t="s">
        <v>24</v>
      </c>
      <c r="M33" s="74" t="s">
        <v>24</v>
      </c>
      <c r="N33" s="74" t="s">
        <v>24</v>
      </c>
      <c r="O33" s="74" t="s">
        <v>24</v>
      </c>
      <c r="P33" s="74" t="s">
        <v>24</v>
      </c>
      <c r="Q33" s="74" t="s">
        <v>24</v>
      </c>
      <c r="R33" s="74" t="s">
        <v>24</v>
      </c>
      <c r="S33" s="74" t="s">
        <v>24</v>
      </c>
      <c r="T33" s="74" t="s">
        <v>24</v>
      </c>
      <c r="U33" s="74" t="s">
        <v>24</v>
      </c>
      <c r="V33" s="74" t="s">
        <v>24</v>
      </c>
      <c r="X33" s="83">
        <v>1926</v>
      </c>
      <c r="Y33" s="74" t="s">
        <v>24</v>
      </c>
      <c r="Z33" s="74" t="s">
        <v>24</v>
      </c>
      <c r="AA33" s="74" t="s">
        <v>24</v>
      </c>
      <c r="AB33" s="74" t="s">
        <v>24</v>
      </c>
      <c r="AC33" s="74" t="s">
        <v>24</v>
      </c>
      <c r="AD33" s="74" t="s">
        <v>24</v>
      </c>
      <c r="AE33" s="74" t="s">
        <v>24</v>
      </c>
      <c r="AF33" s="74" t="s">
        <v>24</v>
      </c>
      <c r="AG33" s="74" t="s">
        <v>24</v>
      </c>
      <c r="AH33" s="74" t="s">
        <v>24</v>
      </c>
      <c r="AI33" s="74" t="s">
        <v>24</v>
      </c>
      <c r="AJ33" s="74" t="s">
        <v>24</v>
      </c>
      <c r="AK33" s="74" t="s">
        <v>24</v>
      </c>
      <c r="AL33" s="74" t="s">
        <v>24</v>
      </c>
      <c r="AM33" s="74" t="s">
        <v>24</v>
      </c>
      <c r="AN33" s="74" t="s">
        <v>24</v>
      </c>
      <c r="AO33" s="74" t="s">
        <v>24</v>
      </c>
      <c r="AP33" s="74" t="s">
        <v>24</v>
      </c>
      <c r="AQ33" s="74" t="s">
        <v>24</v>
      </c>
      <c r="AR33" s="74" t="s">
        <v>24</v>
      </c>
      <c r="AT33" s="83">
        <v>1926</v>
      </c>
      <c r="AU33" s="74" t="s">
        <v>24</v>
      </c>
      <c r="AV33" s="74" t="s">
        <v>24</v>
      </c>
      <c r="AW33" s="74" t="s">
        <v>24</v>
      </c>
      <c r="AX33" s="74" t="s">
        <v>24</v>
      </c>
      <c r="AY33" s="74" t="s">
        <v>24</v>
      </c>
      <c r="AZ33" s="74" t="s">
        <v>24</v>
      </c>
      <c r="BA33" s="74" t="s">
        <v>24</v>
      </c>
      <c r="BB33" s="74" t="s">
        <v>24</v>
      </c>
      <c r="BC33" s="74" t="s">
        <v>24</v>
      </c>
      <c r="BD33" s="74" t="s">
        <v>24</v>
      </c>
      <c r="BE33" s="74" t="s">
        <v>24</v>
      </c>
      <c r="BF33" s="74" t="s">
        <v>24</v>
      </c>
      <c r="BG33" s="74" t="s">
        <v>24</v>
      </c>
      <c r="BH33" s="74" t="s">
        <v>24</v>
      </c>
      <c r="BI33" s="74" t="s">
        <v>24</v>
      </c>
      <c r="BJ33" s="74" t="s">
        <v>24</v>
      </c>
      <c r="BK33" s="74" t="s">
        <v>24</v>
      </c>
      <c r="BL33" s="74" t="s">
        <v>24</v>
      </c>
      <c r="BM33" s="74" t="s">
        <v>24</v>
      </c>
      <c r="BN33" s="74" t="s">
        <v>24</v>
      </c>
      <c r="BP33" s="83">
        <v>1926</v>
      </c>
    </row>
    <row r="34" spans="2:68">
      <c r="B34" s="83">
        <v>1927</v>
      </c>
      <c r="C34" s="74" t="s">
        <v>24</v>
      </c>
      <c r="D34" s="74" t="s">
        <v>24</v>
      </c>
      <c r="E34" s="74" t="s">
        <v>24</v>
      </c>
      <c r="F34" s="74" t="s">
        <v>24</v>
      </c>
      <c r="G34" s="74" t="s">
        <v>24</v>
      </c>
      <c r="H34" s="74" t="s">
        <v>24</v>
      </c>
      <c r="I34" s="74" t="s">
        <v>24</v>
      </c>
      <c r="J34" s="74" t="s">
        <v>24</v>
      </c>
      <c r="K34" s="74" t="s">
        <v>24</v>
      </c>
      <c r="L34" s="74" t="s">
        <v>24</v>
      </c>
      <c r="M34" s="74" t="s">
        <v>24</v>
      </c>
      <c r="N34" s="74" t="s">
        <v>24</v>
      </c>
      <c r="O34" s="74" t="s">
        <v>24</v>
      </c>
      <c r="P34" s="74" t="s">
        <v>24</v>
      </c>
      <c r="Q34" s="74" t="s">
        <v>24</v>
      </c>
      <c r="R34" s="74" t="s">
        <v>24</v>
      </c>
      <c r="S34" s="74" t="s">
        <v>24</v>
      </c>
      <c r="T34" s="74" t="s">
        <v>24</v>
      </c>
      <c r="U34" s="74" t="s">
        <v>24</v>
      </c>
      <c r="V34" s="74" t="s">
        <v>24</v>
      </c>
      <c r="X34" s="83">
        <v>1927</v>
      </c>
      <c r="Y34" s="74" t="s">
        <v>24</v>
      </c>
      <c r="Z34" s="74" t="s">
        <v>24</v>
      </c>
      <c r="AA34" s="74" t="s">
        <v>24</v>
      </c>
      <c r="AB34" s="74" t="s">
        <v>24</v>
      </c>
      <c r="AC34" s="74" t="s">
        <v>24</v>
      </c>
      <c r="AD34" s="74" t="s">
        <v>24</v>
      </c>
      <c r="AE34" s="74" t="s">
        <v>24</v>
      </c>
      <c r="AF34" s="74" t="s">
        <v>24</v>
      </c>
      <c r="AG34" s="74" t="s">
        <v>24</v>
      </c>
      <c r="AH34" s="74" t="s">
        <v>24</v>
      </c>
      <c r="AI34" s="74" t="s">
        <v>24</v>
      </c>
      <c r="AJ34" s="74" t="s">
        <v>24</v>
      </c>
      <c r="AK34" s="74" t="s">
        <v>24</v>
      </c>
      <c r="AL34" s="74" t="s">
        <v>24</v>
      </c>
      <c r="AM34" s="74" t="s">
        <v>24</v>
      </c>
      <c r="AN34" s="74" t="s">
        <v>24</v>
      </c>
      <c r="AO34" s="74" t="s">
        <v>24</v>
      </c>
      <c r="AP34" s="74" t="s">
        <v>24</v>
      </c>
      <c r="AQ34" s="74" t="s">
        <v>24</v>
      </c>
      <c r="AR34" s="74" t="s">
        <v>24</v>
      </c>
      <c r="AT34" s="83">
        <v>1927</v>
      </c>
      <c r="AU34" s="74" t="s">
        <v>24</v>
      </c>
      <c r="AV34" s="74" t="s">
        <v>24</v>
      </c>
      <c r="AW34" s="74" t="s">
        <v>24</v>
      </c>
      <c r="AX34" s="74" t="s">
        <v>24</v>
      </c>
      <c r="AY34" s="74" t="s">
        <v>24</v>
      </c>
      <c r="AZ34" s="74" t="s">
        <v>24</v>
      </c>
      <c r="BA34" s="74" t="s">
        <v>24</v>
      </c>
      <c r="BB34" s="74" t="s">
        <v>24</v>
      </c>
      <c r="BC34" s="74" t="s">
        <v>24</v>
      </c>
      <c r="BD34" s="74" t="s">
        <v>24</v>
      </c>
      <c r="BE34" s="74" t="s">
        <v>24</v>
      </c>
      <c r="BF34" s="74" t="s">
        <v>24</v>
      </c>
      <c r="BG34" s="74" t="s">
        <v>24</v>
      </c>
      <c r="BH34" s="74" t="s">
        <v>24</v>
      </c>
      <c r="BI34" s="74" t="s">
        <v>24</v>
      </c>
      <c r="BJ34" s="74" t="s">
        <v>24</v>
      </c>
      <c r="BK34" s="74" t="s">
        <v>24</v>
      </c>
      <c r="BL34" s="74" t="s">
        <v>24</v>
      </c>
      <c r="BM34" s="74" t="s">
        <v>24</v>
      </c>
      <c r="BN34" s="74" t="s">
        <v>24</v>
      </c>
      <c r="BP34" s="83">
        <v>1927</v>
      </c>
    </row>
    <row r="35" spans="2:68">
      <c r="B35" s="83">
        <v>1928</v>
      </c>
      <c r="C35" s="74" t="s">
        <v>24</v>
      </c>
      <c r="D35" s="74" t="s">
        <v>24</v>
      </c>
      <c r="E35" s="74" t="s">
        <v>24</v>
      </c>
      <c r="F35" s="74" t="s">
        <v>24</v>
      </c>
      <c r="G35" s="74" t="s">
        <v>24</v>
      </c>
      <c r="H35" s="74" t="s">
        <v>24</v>
      </c>
      <c r="I35" s="74" t="s">
        <v>24</v>
      </c>
      <c r="J35" s="74" t="s">
        <v>24</v>
      </c>
      <c r="K35" s="74" t="s">
        <v>24</v>
      </c>
      <c r="L35" s="74" t="s">
        <v>24</v>
      </c>
      <c r="M35" s="74" t="s">
        <v>24</v>
      </c>
      <c r="N35" s="74" t="s">
        <v>24</v>
      </c>
      <c r="O35" s="74" t="s">
        <v>24</v>
      </c>
      <c r="P35" s="74" t="s">
        <v>24</v>
      </c>
      <c r="Q35" s="74" t="s">
        <v>24</v>
      </c>
      <c r="R35" s="74" t="s">
        <v>24</v>
      </c>
      <c r="S35" s="74" t="s">
        <v>24</v>
      </c>
      <c r="T35" s="74" t="s">
        <v>24</v>
      </c>
      <c r="U35" s="74" t="s">
        <v>24</v>
      </c>
      <c r="V35" s="74" t="s">
        <v>24</v>
      </c>
      <c r="X35" s="83">
        <v>1928</v>
      </c>
      <c r="Y35" s="74" t="s">
        <v>24</v>
      </c>
      <c r="Z35" s="74" t="s">
        <v>24</v>
      </c>
      <c r="AA35" s="74" t="s">
        <v>24</v>
      </c>
      <c r="AB35" s="74" t="s">
        <v>24</v>
      </c>
      <c r="AC35" s="74" t="s">
        <v>24</v>
      </c>
      <c r="AD35" s="74" t="s">
        <v>24</v>
      </c>
      <c r="AE35" s="74" t="s">
        <v>24</v>
      </c>
      <c r="AF35" s="74" t="s">
        <v>24</v>
      </c>
      <c r="AG35" s="74" t="s">
        <v>24</v>
      </c>
      <c r="AH35" s="74" t="s">
        <v>24</v>
      </c>
      <c r="AI35" s="74" t="s">
        <v>24</v>
      </c>
      <c r="AJ35" s="74" t="s">
        <v>24</v>
      </c>
      <c r="AK35" s="74" t="s">
        <v>24</v>
      </c>
      <c r="AL35" s="74" t="s">
        <v>24</v>
      </c>
      <c r="AM35" s="74" t="s">
        <v>24</v>
      </c>
      <c r="AN35" s="74" t="s">
        <v>24</v>
      </c>
      <c r="AO35" s="74" t="s">
        <v>24</v>
      </c>
      <c r="AP35" s="74" t="s">
        <v>24</v>
      </c>
      <c r="AQ35" s="74" t="s">
        <v>24</v>
      </c>
      <c r="AR35" s="74" t="s">
        <v>24</v>
      </c>
      <c r="AT35" s="83">
        <v>1928</v>
      </c>
      <c r="AU35" s="74" t="s">
        <v>24</v>
      </c>
      <c r="AV35" s="74" t="s">
        <v>24</v>
      </c>
      <c r="AW35" s="74" t="s">
        <v>24</v>
      </c>
      <c r="AX35" s="74" t="s">
        <v>24</v>
      </c>
      <c r="AY35" s="74" t="s">
        <v>24</v>
      </c>
      <c r="AZ35" s="74" t="s">
        <v>24</v>
      </c>
      <c r="BA35" s="74" t="s">
        <v>24</v>
      </c>
      <c r="BB35" s="74" t="s">
        <v>24</v>
      </c>
      <c r="BC35" s="74" t="s">
        <v>24</v>
      </c>
      <c r="BD35" s="74" t="s">
        <v>24</v>
      </c>
      <c r="BE35" s="74" t="s">
        <v>24</v>
      </c>
      <c r="BF35" s="74" t="s">
        <v>24</v>
      </c>
      <c r="BG35" s="74" t="s">
        <v>24</v>
      </c>
      <c r="BH35" s="74" t="s">
        <v>24</v>
      </c>
      <c r="BI35" s="74" t="s">
        <v>24</v>
      </c>
      <c r="BJ35" s="74" t="s">
        <v>24</v>
      </c>
      <c r="BK35" s="74" t="s">
        <v>24</v>
      </c>
      <c r="BL35" s="74" t="s">
        <v>24</v>
      </c>
      <c r="BM35" s="74" t="s">
        <v>24</v>
      </c>
      <c r="BN35" s="74" t="s">
        <v>24</v>
      </c>
      <c r="BP35" s="83">
        <v>1928</v>
      </c>
    </row>
    <row r="36" spans="2:68">
      <c r="B36" s="83">
        <v>1929</v>
      </c>
      <c r="C36" s="74" t="s">
        <v>24</v>
      </c>
      <c r="D36" s="74" t="s">
        <v>24</v>
      </c>
      <c r="E36" s="74" t="s">
        <v>24</v>
      </c>
      <c r="F36" s="74" t="s">
        <v>24</v>
      </c>
      <c r="G36" s="74" t="s">
        <v>24</v>
      </c>
      <c r="H36" s="74" t="s">
        <v>24</v>
      </c>
      <c r="I36" s="74" t="s">
        <v>24</v>
      </c>
      <c r="J36" s="74" t="s">
        <v>24</v>
      </c>
      <c r="K36" s="74" t="s">
        <v>24</v>
      </c>
      <c r="L36" s="74" t="s">
        <v>24</v>
      </c>
      <c r="M36" s="74" t="s">
        <v>24</v>
      </c>
      <c r="N36" s="74" t="s">
        <v>24</v>
      </c>
      <c r="O36" s="74" t="s">
        <v>24</v>
      </c>
      <c r="P36" s="74" t="s">
        <v>24</v>
      </c>
      <c r="Q36" s="74" t="s">
        <v>24</v>
      </c>
      <c r="R36" s="74" t="s">
        <v>24</v>
      </c>
      <c r="S36" s="74" t="s">
        <v>24</v>
      </c>
      <c r="T36" s="74" t="s">
        <v>24</v>
      </c>
      <c r="U36" s="74" t="s">
        <v>24</v>
      </c>
      <c r="V36" s="74" t="s">
        <v>24</v>
      </c>
      <c r="X36" s="83">
        <v>1929</v>
      </c>
      <c r="Y36" s="74" t="s">
        <v>24</v>
      </c>
      <c r="Z36" s="74" t="s">
        <v>24</v>
      </c>
      <c r="AA36" s="74" t="s">
        <v>24</v>
      </c>
      <c r="AB36" s="74" t="s">
        <v>24</v>
      </c>
      <c r="AC36" s="74" t="s">
        <v>24</v>
      </c>
      <c r="AD36" s="74" t="s">
        <v>24</v>
      </c>
      <c r="AE36" s="74" t="s">
        <v>24</v>
      </c>
      <c r="AF36" s="74" t="s">
        <v>24</v>
      </c>
      <c r="AG36" s="74" t="s">
        <v>24</v>
      </c>
      <c r="AH36" s="74" t="s">
        <v>24</v>
      </c>
      <c r="AI36" s="74" t="s">
        <v>24</v>
      </c>
      <c r="AJ36" s="74" t="s">
        <v>24</v>
      </c>
      <c r="AK36" s="74" t="s">
        <v>24</v>
      </c>
      <c r="AL36" s="74" t="s">
        <v>24</v>
      </c>
      <c r="AM36" s="74" t="s">
        <v>24</v>
      </c>
      <c r="AN36" s="74" t="s">
        <v>24</v>
      </c>
      <c r="AO36" s="74" t="s">
        <v>24</v>
      </c>
      <c r="AP36" s="74" t="s">
        <v>24</v>
      </c>
      <c r="AQ36" s="74" t="s">
        <v>24</v>
      </c>
      <c r="AR36" s="74" t="s">
        <v>24</v>
      </c>
      <c r="AT36" s="83">
        <v>1929</v>
      </c>
      <c r="AU36" s="74" t="s">
        <v>24</v>
      </c>
      <c r="AV36" s="74" t="s">
        <v>24</v>
      </c>
      <c r="AW36" s="74" t="s">
        <v>24</v>
      </c>
      <c r="AX36" s="74" t="s">
        <v>24</v>
      </c>
      <c r="AY36" s="74" t="s">
        <v>24</v>
      </c>
      <c r="AZ36" s="74" t="s">
        <v>24</v>
      </c>
      <c r="BA36" s="74" t="s">
        <v>24</v>
      </c>
      <c r="BB36" s="74" t="s">
        <v>24</v>
      </c>
      <c r="BC36" s="74" t="s">
        <v>24</v>
      </c>
      <c r="BD36" s="74" t="s">
        <v>24</v>
      </c>
      <c r="BE36" s="74" t="s">
        <v>24</v>
      </c>
      <c r="BF36" s="74" t="s">
        <v>24</v>
      </c>
      <c r="BG36" s="74" t="s">
        <v>24</v>
      </c>
      <c r="BH36" s="74" t="s">
        <v>24</v>
      </c>
      <c r="BI36" s="74" t="s">
        <v>24</v>
      </c>
      <c r="BJ36" s="74" t="s">
        <v>24</v>
      </c>
      <c r="BK36" s="74" t="s">
        <v>24</v>
      </c>
      <c r="BL36" s="74" t="s">
        <v>24</v>
      </c>
      <c r="BM36" s="74" t="s">
        <v>24</v>
      </c>
      <c r="BN36" s="74" t="s">
        <v>24</v>
      </c>
      <c r="BP36" s="83">
        <v>1929</v>
      </c>
    </row>
    <row r="37" spans="2:68">
      <c r="B37" s="83">
        <v>1930</v>
      </c>
      <c r="C37" s="74" t="s">
        <v>24</v>
      </c>
      <c r="D37" s="74" t="s">
        <v>24</v>
      </c>
      <c r="E37" s="74" t="s">
        <v>24</v>
      </c>
      <c r="F37" s="74" t="s">
        <v>24</v>
      </c>
      <c r="G37" s="74" t="s">
        <v>24</v>
      </c>
      <c r="H37" s="74" t="s">
        <v>24</v>
      </c>
      <c r="I37" s="74" t="s">
        <v>24</v>
      </c>
      <c r="J37" s="74" t="s">
        <v>24</v>
      </c>
      <c r="K37" s="74" t="s">
        <v>24</v>
      </c>
      <c r="L37" s="74" t="s">
        <v>24</v>
      </c>
      <c r="M37" s="74" t="s">
        <v>24</v>
      </c>
      <c r="N37" s="74" t="s">
        <v>24</v>
      </c>
      <c r="O37" s="74" t="s">
        <v>24</v>
      </c>
      <c r="P37" s="74" t="s">
        <v>24</v>
      </c>
      <c r="Q37" s="74" t="s">
        <v>24</v>
      </c>
      <c r="R37" s="74" t="s">
        <v>24</v>
      </c>
      <c r="S37" s="74" t="s">
        <v>24</v>
      </c>
      <c r="T37" s="74" t="s">
        <v>24</v>
      </c>
      <c r="U37" s="74" t="s">
        <v>24</v>
      </c>
      <c r="V37" s="74" t="s">
        <v>24</v>
      </c>
      <c r="X37" s="83">
        <v>1930</v>
      </c>
      <c r="Y37" s="74" t="s">
        <v>24</v>
      </c>
      <c r="Z37" s="74" t="s">
        <v>24</v>
      </c>
      <c r="AA37" s="74" t="s">
        <v>24</v>
      </c>
      <c r="AB37" s="74" t="s">
        <v>24</v>
      </c>
      <c r="AC37" s="74" t="s">
        <v>24</v>
      </c>
      <c r="AD37" s="74" t="s">
        <v>24</v>
      </c>
      <c r="AE37" s="74" t="s">
        <v>24</v>
      </c>
      <c r="AF37" s="74" t="s">
        <v>24</v>
      </c>
      <c r="AG37" s="74" t="s">
        <v>24</v>
      </c>
      <c r="AH37" s="74" t="s">
        <v>24</v>
      </c>
      <c r="AI37" s="74" t="s">
        <v>24</v>
      </c>
      <c r="AJ37" s="74" t="s">
        <v>24</v>
      </c>
      <c r="AK37" s="74" t="s">
        <v>24</v>
      </c>
      <c r="AL37" s="74" t="s">
        <v>24</v>
      </c>
      <c r="AM37" s="74" t="s">
        <v>24</v>
      </c>
      <c r="AN37" s="74" t="s">
        <v>24</v>
      </c>
      <c r="AO37" s="74" t="s">
        <v>24</v>
      </c>
      <c r="AP37" s="74" t="s">
        <v>24</v>
      </c>
      <c r="AQ37" s="74" t="s">
        <v>24</v>
      </c>
      <c r="AR37" s="74" t="s">
        <v>24</v>
      </c>
      <c r="AT37" s="83">
        <v>1930</v>
      </c>
      <c r="AU37" s="74" t="s">
        <v>24</v>
      </c>
      <c r="AV37" s="74" t="s">
        <v>24</v>
      </c>
      <c r="AW37" s="74" t="s">
        <v>24</v>
      </c>
      <c r="AX37" s="74" t="s">
        <v>24</v>
      </c>
      <c r="AY37" s="74" t="s">
        <v>24</v>
      </c>
      <c r="AZ37" s="74" t="s">
        <v>24</v>
      </c>
      <c r="BA37" s="74" t="s">
        <v>24</v>
      </c>
      <c r="BB37" s="74" t="s">
        <v>24</v>
      </c>
      <c r="BC37" s="74" t="s">
        <v>24</v>
      </c>
      <c r="BD37" s="74" t="s">
        <v>24</v>
      </c>
      <c r="BE37" s="74" t="s">
        <v>24</v>
      </c>
      <c r="BF37" s="74" t="s">
        <v>24</v>
      </c>
      <c r="BG37" s="74" t="s">
        <v>24</v>
      </c>
      <c r="BH37" s="74" t="s">
        <v>24</v>
      </c>
      <c r="BI37" s="74" t="s">
        <v>24</v>
      </c>
      <c r="BJ37" s="74" t="s">
        <v>24</v>
      </c>
      <c r="BK37" s="74" t="s">
        <v>24</v>
      </c>
      <c r="BL37" s="74" t="s">
        <v>24</v>
      </c>
      <c r="BM37" s="74" t="s">
        <v>24</v>
      </c>
      <c r="BN37" s="74" t="s">
        <v>24</v>
      </c>
      <c r="BP37" s="83">
        <v>1930</v>
      </c>
    </row>
    <row r="38" spans="2:68">
      <c r="B38" s="84">
        <v>1931</v>
      </c>
      <c r="C38" s="74" t="s">
        <v>24</v>
      </c>
      <c r="D38" s="74" t="s">
        <v>24</v>
      </c>
      <c r="E38" s="74" t="s">
        <v>24</v>
      </c>
      <c r="F38" s="74" t="s">
        <v>24</v>
      </c>
      <c r="G38" s="74" t="s">
        <v>24</v>
      </c>
      <c r="H38" s="74" t="s">
        <v>24</v>
      </c>
      <c r="I38" s="74" t="s">
        <v>24</v>
      </c>
      <c r="J38" s="74" t="s">
        <v>24</v>
      </c>
      <c r="K38" s="74" t="s">
        <v>24</v>
      </c>
      <c r="L38" s="74" t="s">
        <v>24</v>
      </c>
      <c r="M38" s="74" t="s">
        <v>24</v>
      </c>
      <c r="N38" s="74" t="s">
        <v>24</v>
      </c>
      <c r="O38" s="74" t="s">
        <v>24</v>
      </c>
      <c r="P38" s="74" t="s">
        <v>24</v>
      </c>
      <c r="Q38" s="74" t="s">
        <v>24</v>
      </c>
      <c r="R38" s="74" t="s">
        <v>24</v>
      </c>
      <c r="S38" s="74" t="s">
        <v>24</v>
      </c>
      <c r="T38" s="74" t="s">
        <v>24</v>
      </c>
      <c r="U38" s="74" t="s">
        <v>24</v>
      </c>
      <c r="V38" s="74" t="s">
        <v>24</v>
      </c>
      <c r="X38" s="84">
        <v>1931</v>
      </c>
      <c r="Y38" s="74" t="s">
        <v>24</v>
      </c>
      <c r="Z38" s="74" t="s">
        <v>24</v>
      </c>
      <c r="AA38" s="74" t="s">
        <v>24</v>
      </c>
      <c r="AB38" s="74" t="s">
        <v>24</v>
      </c>
      <c r="AC38" s="74" t="s">
        <v>24</v>
      </c>
      <c r="AD38" s="74" t="s">
        <v>24</v>
      </c>
      <c r="AE38" s="74" t="s">
        <v>24</v>
      </c>
      <c r="AF38" s="74" t="s">
        <v>24</v>
      </c>
      <c r="AG38" s="74" t="s">
        <v>24</v>
      </c>
      <c r="AH38" s="74" t="s">
        <v>24</v>
      </c>
      <c r="AI38" s="74" t="s">
        <v>24</v>
      </c>
      <c r="AJ38" s="74" t="s">
        <v>24</v>
      </c>
      <c r="AK38" s="74" t="s">
        <v>24</v>
      </c>
      <c r="AL38" s="74" t="s">
        <v>24</v>
      </c>
      <c r="AM38" s="74" t="s">
        <v>24</v>
      </c>
      <c r="AN38" s="74" t="s">
        <v>24</v>
      </c>
      <c r="AO38" s="74" t="s">
        <v>24</v>
      </c>
      <c r="AP38" s="74" t="s">
        <v>24</v>
      </c>
      <c r="AQ38" s="74" t="s">
        <v>24</v>
      </c>
      <c r="AR38" s="74" t="s">
        <v>24</v>
      </c>
      <c r="AT38" s="84">
        <v>1931</v>
      </c>
      <c r="AU38" s="74" t="s">
        <v>24</v>
      </c>
      <c r="AV38" s="74" t="s">
        <v>24</v>
      </c>
      <c r="AW38" s="74" t="s">
        <v>24</v>
      </c>
      <c r="AX38" s="74" t="s">
        <v>24</v>
      </c>
      <c r="AY38" s="74" t="s">
        <v>24</v>
      </c>
      <c r="AZ38" s="74" t="s">
        <v>24</v>
      </c>
      <c r="BA38" s="74" t="s">
        <v>24</v>
      </c>
      <c r="BB38" s="74" t="s">
        <v>24</v>
      </c>
      <c r="BC38" s="74" t="s">
        <v>24</v>
      </c>
      <c r="BD38" s="74" t="s">
        <v>24</v>
      </c>
      <c r="BE38" s="74" t="s">
        <v>24</v>
      </c>
      <c r="BF38" s="74" t="s">
        <v>24</v>
      </c>
      <c r="BG38" s="74" t="s">
        <v>24</v>
      </c>
      <c r="BH38" s="74" t="s">
        <v>24</v>
      </c>
      <c r="BI38" s="74" t="s">
        <v>24</v>
      </c>
      <c r="BJ38" s="74" t="s">
        <v>24</v>
      </c>
      <c r="BK38" s="74" t="s">
        <v>24</v>
      </c>
      <c r="BL38" s="74" t="s">
        <v>24</v>
      </c>
      <c r="BM38" s="74" t="s">
        <v>24</v>
      </c>
      <c r="BN38" s="74" t="s">
        <v>24</v>
      </c>
      <c r="BP38" s="84">
        <v>1931</v>
      </c>
    </row>
    <row r="39" spans="2:68">
      <c r="B39" s="84">
        <v>1932</v>
      </c>
      <c r="C39" s="74" t="s">
        <v>24</v>
      </c>
      <c r="D39" s="74" t="s">
        <v>24</v>
      </c>
      <c r="E39" s="74" t="s">
        <v>24</v>
      </c>
      <c r="F39" s="74" t="s">
        <v>24</v>
      </c>
      <c r="G39" s="74" t="s">
        <v>24</v>
      </c>
      <c r="H39" s="74" t="s">
        <v>24</v>
      </c>
      <c r="I39" s="74" t="s">
        <v>24</v>
      </c>
      <c r="J39" s="74" t="s">
        <v>24</v>
      </c>
      <c r="K39" s="74" t="s">
        <v>24</v>
      </c>
      <c r="L39" s="74" t="s">
        <v>24</v>
      </c>
      <c r="M39" s="74" t="s">
        <v>24</v>
      </c>
      <c r="N39" s="74" t="s">
        <v>24</v>
      </c>
      <c r="O39" s="74" t="s">
        <v>24</v>
      </c>
      <c r="P39" s="74" t="s">
        <v>24</v>
      </c>
      <c r="Q39" s="74" t="s">
        <v>24</v>
      </c>
      <c r="R39" s="74" t="s">
        <v>24</v>
      </c>
      <c r="S39" s="74" t="s">
        <v>24</v>
      </c>
      <c r="T39" s="74" t="s">
        <v>24</v>
      </c>
      <c r="U39" s="74" t="s">
        <v>24</v>
      </c>
      <c r="V39" s="74" t="s">
        <v>24</v>
      </c>
      <c r="X39" s="84">
        <v>1932</v>
      </c>
      <c r="Y39" s="74" t="s">
        <v>24</v>
      </c>
      <c r="Z39" s="74" t="s">
        <v>24</v>
      </c>
      <c r="AA39" s="74" t="s">
        <v>24</v>
      </c>
      <c r="AB39" s="74" t="s">
        <v>24</v>
      </c>
      <c r="AC39" s="74" t="s">
        <v>24</v>
      </c>
      <c r="AD39" s="74" t="s">
        <v>24</v>
      </c>
      <c r="AE39" s="74" t="s">
        <v>24</v>
      </c>
      <c r="AF39" s="74" t="s">
        <v>24</v>
      </c>
      <c r="AG39" s="74" t="s">
        <v>24</v>
      </c>
      <c r="AH39" s="74" t="s">
        <v>24</v>
      </c>
      <c r="AI39" s="74" t="s">
        <v>24</v>
      </c>
      <c r="AJ39" s="74" t="s">
        <v>24</v>
      </c>
      <c r="AK39" s="74" t="s">
        <v>24</v>
      </c>
      <c r="AL39" s="74" t="s">
        <v>24</v>
      </c>
      <c r="AM39" s="74" t="s">
        <v>24</v>
      </c>
      <c r="AN39" s="74" t="s">
        <v>24</v>
      </c>
      <c r="AO39" s="74" t="s">
        <v>24</v>
      </c>
      <c r="AP39" s="74" t="s">
        <v>24</v>
      </c>
      <c r="AQ39" s="74" t="s">
        <v>24</v>
      </c>
      <c r="AR39" s="74" t="s">
        <v>24</v>
      </c>
      <c r="AT39" s="84">
        <v>1932</v>
      </c>
      <c r="AU39" s="74" t="s">
        <v>24</v>
      </c>
      <c r="AV39" s="74" t="s">
        <v>24</v>
      </c>
      <c r="AW39" s="74" t="s">
        <v>24</v>
      </c>
      <c r="AX39" s="74" t="s">
        <v>24</v>
      </c>
      <c r="AY39" s="74" t="s">
        <v>24</v>
      </c>
      <c r="AZ39" s="74" t="s">
        <v>24</v>
      </c>
      <c r="BA39" s="74" t="s">
        <v>24</v>
      </c>
      <c r="BB39" s="74" t="s">
        <v>24</v>
      </c>
      <c r="BC39" s="74" t="s">
        <v>24</v>
      </c>
      <c r="BD39" s="74" t="s">
        <v>24</v>
      </c>
      <c r="BE39" s="74" t="s">
        <v>24</v>
      </c>
      <c r="BF39" s="74" t="s">
        <v>24</v>
      </c>
      <c r="BG39" s="74" t="s">
        <v>24</v>
      </c>
      <c r="BH39" s="74" t="s">
        <v>24</v>
      </c>
      <c r="BI39" s="74" t="s">
        <v>24</v>
      </c>
      <c r="BJ39" s="74" t="s">
        <v>24</v>
      </c>
      <c r="BK39" s="74" t="s">
        <v>24</v>
      </c>
      <c r="BL39" s="74" t="s">
        <v>24</v>
      </c>
      <c r="BM39" s="74" t="s">
        <v>24</v>
      </c>
      <c r="BN39" s="74" t="s">
        <v>24</v>
      </c>
      <c r="BP39" s="84">
        <v>1932</v>
      </c>
    </row>
    <row r="40" spans="2:68">
      <c r="B40" s="84">
        <v>1933</v>
      </c>
      <c r="C40" s="74" t="s">
        <v>24</v>
      </c>
      <c r="D40" s="74" t="s">
        <v>24</v>
      </c>
      <c r="E40" s="74" t="s">
        <v>24</v>
      </c>
      <c r="F40" s="74" t="s">
        <v>24</v>
      </c>
      <c r="G40" s="74" t="s">
        <v>24</v>
      </c>
      <c r="H40" s="74" t="s">
        <v>24</v>
      </c>
      <c r="I40" s="74" t="s">
        <v>24</v>
      </c>
      <c r="J40" s="74" t="s">
        <v>24</v>
      </c>
      <c r="K40" s="74" t="s">
        <v>24</v>
      </c>
      <c r="L40" s="74" t="s">
        <v>24</v>
      </c>
      <c r="M40" s="74" t="s">
        <v>24</v>
      </c>
      <c r="N40" s="74" t="s">
        <v>24</v>
      </c>
      <c r="O40" s="74" t="s">
        <v>24</v>
      </c>
      <c r="P40" s="74" t="s">
        <v>24</v>
      </c>
      <c r="Q40" s="74" t="s">
        <v>24</v>
      </c>
      <c r="R40" s="74" t="s">
        <v>24</v>
      </c>
      <c r="S40" s="74" t="s">
        <v>24</v>
      </c>
      <c r="T40" s="74" t="s">
        <v>24</v>
      </c>
      <c r="U40" s="74" t="s">
        <v>24</v>
      </c>
      <c r="V40" s="74" t="s">
        <v>24</v>
      </c>
      <c r="X40" s="84">
        <v>1933</v>
      </c>
      <c r="Y40" s="74" t="s">
        <v>24</v>
      </c>
      <c r="Z40" s="74" t="s">
        <v>24</v>
      </c>
      <c r="AA40" s="74" t="s">
        <v>24</v>
      </c>
      <c r="AB40" s="74" t="s">
        <v>24</v>
      </c>
      <c r="AC40" s="74" t="s">
        <v>24</v>
      </c>
      <c r="AD40" s="74" t="s">
        <v>24</v>
      </c>
      <c r="AE40" s="74" t="s">
        <v>24</v>
      </c>
      <c r="AF40" s="74" t="s">
        <v>24</v>
      </c>
      <c r="AG40" s="74" t="s">
        <v>24</v>
      </c>
      <c r="AH40" s="74" t="s">
        <v>24</v>
      </c>
      <c r="AI40" s="74" t="s">
        <v>24</v>
      </c>
      <c r="AJ40" s="74" t="s">
        <v>24</v>
      </c>
      <c r="AK40" s="74" t="s">
        <v>24</v>
      </c>
      <c r="AL40" s="74" t="s">
        <v>24</v>
      </c>
      <c r="AM40" s="74" t="s">
        <v>24</v>
      </c>
      <c r="AN40" s="74" t="s">
        <v>24</v>
      </c>
      <c r="AO40" s="74" t="s">
        <v>24</v>
      </c>
      <c r="AP40" s="74" t="s">
        <v>24</v>
      </c>
      <c r="AQ40" s="74" t="s">
        <v>24</v>
      </c>
      <c r="AR40" s="74" t="s">
        <v>24</v>
      </c>
      <c r="AT40" s="84">
        <v>1933</v>
      </c>
      <c r="AU40" s="74" t="s">
        <v>24</v>
      </c>
      <c r="AV40" s="74" t="s">
        <v>24</v>
      </c>
      <c r="AW40" s="74" t="s">
        <v>24</v>
      </c>
      <c r="AX40" s="74" t="s">
        <v>24</v>
      </c>
      <c r="AY40" s="74" t="s">
        <v>24</v>
      </c>
      <c r="AZ40" s="74" t="s">
        <v>24</v>
      </c>
      <c r="BA40" s="74" t="s">
        <v>24</v>
      </c>
      <c r="BB40" s="74" t="s">
        <v>24</v>
      </c>
      <c r="BC40" s="74" t="s">
        <v>24</v>
      </c>
      <c r="BD40" s="74" t="s">
        <v>24</v>
      </c>
      <c r="BE40" s="74" t="s">
        <v>24</v>
      </c>
      <c r="BF40" s="74" t="s">
        <v>24</v>
      </c>
      <c r="BG40" s="74" t="s">
        <v>24</v>
      </c>
      <c r="BH40" s="74" t="s">
        <v>24</v>
      </c>
      <c r="BI40" s="74" t="s">
        <v>24</v>
      </c>
      <c r="BJ40" s="74" t="s">
        <v>24</v>
      </c>
      <c r="BK40" s="74" t="s">
        <v>24</v>
      </c>
      <c r="BL40" s="74" t="s">
        <v>24</v>
      </c>
      <c r="BM40" s="74" t="s">
        <v>24</v>
      </c>
      <c r="BN40" s="74" t="s">
        <v>24</v>
      </c>
      <c r="BP40" s="84">
        <v>1933</v>
      </c>
    </row>
    <row r="41" spans="2:68">
      <c r="B41" s="84">
        <v>1934</v>
      </c>
      <c r="C41" s="74" t="s">
        <v>24</v>
      </c>
      <c r="D41" s="74" t="s">
        <v>24</v>
      </c>
      <c r="E41" s="74" t="s">
        <v>24</v>
      </c>
      <c r="F41" s="74" t="s">
        <v>24</v>
      </c>
      <c r="G41" s="74" t="s">
        <v>24</v>
      </c>
      <c r="H41" s="74" t="s">
        <v>24</v>
      </c>
      <c r="I41" s="74" t="s">
        <v>24</v>
      </c>
      <c r="J41" s="74" t="s">
        <v>24</v>
      </c>
      <c r="K41" s="74" t="s">
        <v>24</v>
      </c>
      <c r="L41" s="74" t="s">
        <v>24</v>
      </c>
      <c r="M41" s="74" t="s">
        <v>24</v>
      </c>
      <c r="N41" s="74" t="s">
        <v>24</v>
      </c>
      <c r="O41" s="74" t="s">
        <v>24</v>
      </c>
      <c r="P41" s="74" t="s">
        <v>24</v>
      </c>
      <c r="Q41" s="74" t="s">
        <v>24</v>
      </c>
      <c r="R41" s="74" t="s">
        <v>24</v>
      </c>
      <c r="S41" s="74" t="s">
        <v>24</v>
      </c>
      <c r="T41" s="74" t="s">
        <v>24</v>
      </c>
      <c r="U41" s="74" t="s">
        <v>24</v>
      </c>
      <c r="V41" s="74" t="s">
        <v>24</v>
      </c>
      <c r="X41" s="84">
        <v>1934</v>
      </c>
      <c r="Y41" s="74" t="s">
        <v>24</v>
      </c>
      <c r="Z41" s="74" t="s">
        <v>24</v>
      </c>
      <c r="AA41" s="74" t="s">
        <v>24</v>
      </c>
      <c r="AB41" s="74" t="s">
        <v>24</v>
      </c>
      <c r="AC41" s="74" t="s">
        <v>24</v>
      </c>
      <c r="AD41" s="74" t="s">
        <v>24</v>
      </c>
      <c r="AE41" s="74" t="s">
        <v>24</v>
      </c>
      <c r="AF41" s="74" t="s">
        <v>24</v>
      </c>
      <c r="AG41" s="74" t="s">
        <v>24</v>
      </c>
      <c r="AH41" s="74" t="s">
        <v>24</v>
      </c>
      <c r="AI41" s="74" t="s">
        <v>24</v>
      </c>
      <c r="AJ41" s="74" t="s">
        <v>24</v>
      </c>
      <c r="AK41" s="74" t="s">
        <v>24</v>
      </c>
      <c r="AL41" s="74" t="s">
        <v>24</v>
      </c>
      <c r="AM41" s="74" t="s">
        <v>24</v>
      </c>
      <c r="AN41" s="74" t="s">
        <v>24</v>
      </c>
      <c r="AO41" s="74" t="s">
        <v>24</v>
      </c>
      <c r="AP41" s="74" t="s">
        <v>24</v>
      </c>
      <c r="AQ41" s="74" t="s">
        <v>24</v>
      </c>
      <c r="AR41" s="74" t="s">
        <v>24</v>
      </c>
      <c r="AT41" s="84">
        <v>1934</v>
      </c>
      <c r="AU41" s="74" t="s">
        <v>24</v>
      </c>
      <c r="AV41" s="74" t="s">
        <v>24</v>
      </c>
      <c r="AW41" s="74" t="s">
        <v>24</v>
      </c>
      <c r="AX41" s="74" t="s">
        <v>24</v>
      </c>
      <c r="AY41" s="74" t="s">
        <v>24</v>
      </c>
      <c r="AZ41" s="74" t="s">
        <v>24</v>
      </c>
      <c r="BA41" s="74" t="s">
        <v>24</v>
      </c>
      <c r="BB41" s="74" t="s">
        <v>24</v>
      </c>
      <c r="BC41" s="74" t="s">
        <v>24</v>
      </c>
      <c r="BD41" s="74" t="s">
        <v>24</v>
      </c>
      <c r="BE41" s="74" t="s">
        <v>24</v>
      </c>
      <c r="BF41" s="74" t="s">
        <v>24</v>
      </c>
      <c r="BG41" s="74" t="s">
        <v>24</v>
      </c>
      <c r="BH41" s="74" t="s">
        <v>24</v>
      </c>
      <c r="BI41" s="74" t="s">
        <v>24</v>
      </c>
      <c r="BJ41" s="74" t="s">
        <v>24</v>
      </c>
      <c r="BK41" s="74" t="s">
        <v>24</v>
      </c>
      <c r="BL41" s="74" t="s">
        <v>24</v>
      </c>
      <c r="BM41" s="74" t="s">
        <v>24</v>
      </c>
      <c r="BN41" s="74" t="s">
        <v>24</v>
      </c>
      <c r="BP41" s="84">
        <v>1934</v>
      </c>
    </row>
    <row r="42" spans="2:68">
      <c r="B42" s="84">
        <v>1935</v>
      </c>
      <c r="C42" s="74" t="s">
        <v>24</v>
      </c>
      <c r="D42" s="74" t="s">
        <v>24</v>
      </c>
      <c r="E42" s="74" t="s">
        <v>24</v>
      </c>
      <c r="F42" s="74" t="s">
        <v>24</v>
      </c>
      <c r="G42" s="74" t="s">
        <v>24</v>
      </c>
      <c r="H42" s="74" t="s">
        <v>24</v>
      </c>
      <c r="I42" s="74" t="s">
        <v>24</v>
      </c>
      <c r="J42" s="74" t="s">
        <v>24</v>
      </c>
      <c r="K42" s="74" t="s">
        <v>24</v>
      </c>
      <c r="L42" s="74" t="s">
        <v>24</v>
      </c>
      <c r="M42" s="74" t="s">
        <v>24</v>
      </c>
      <c r="N42" s="74" t="s">
        <v>24</v>
      </c>
      <c r="O42" s="74" t="s">
        <v>24</v>
      </c>
      <c r="P42" s="74" t="s">
        <v>24</v>
      </c>
      <c r="Q42" s="74" t="s">
        <v>24</v>
      </c>
      <c r="R42" s="74" t="s">
        <v>24</v>
      </c>
      <c r="S42" s="74" t="s">
        <v>24</v>
      </c>
      <c r="T42" s="74" t="s">
        <v>24</v>
      </c>
      <c r="U42" s="74" t="s">
        <v>24</v>
      </c>
      <c r="V42" s="74" t="s">
        <v>24</v>
      </c>
      <c r="X42" s="84">
        <v>1935</v>
      </c>
      <c r="Y42" s="74" t="s">
        <v>24</v>
      </c>
      <c r="Z42" s="74" t="s">
        <v>24</v>
      </c>
      <c r="AA42" s="74" t="s">
        <v>24</v>
      </c>
      <c r="AB42" s="74" t="s">
        <v>24</v>
      </c>
      <c r="AC42" s="74" t="s">
        <v>24</v>
      </c>
      <c r="AD42" s="74" t="s">
        <v>24</v>
      </c>
      <c r="AE42" s="74" t="s">
        <v>24</v>
      </c>
      <c r="AF42" s="74" t="s">
        <v>24</v>
      </c>
      <c r="AG42" s="74" t="s">
        <v>24</v>
      </c>
      <c r="AH42" s="74" t="s">
        <v>24</v>
      </c>
      <c r="AI42" s="74" t="s">
        <v>24</v>
      </c>
      <c r="AJ42" s="74" t="s">
        <v>24</v>
      </c>
      <c r="AK42" s="74" t="s">
        <v>24</v>
      </c>
      <c r="AL42" s="74" t="s">
        <v>24</v>
      </c>
      <c r="AM42" s="74" t="s">
        <v>24</v>
      </c>
      <c r="AN42" s="74" t="s">
        <v>24</v>
      </c>
      <c r="AO42" s="74" t="s">
        <v>24</v>
      </c>
      <c r="AP42" s="74" t="s">
        <v>24</v>
      </c>
      <c r="AQ42" s="74" t="s">
        <v>24</v>
      </c>
      <c r="AR42" s="74" t="s">
        <v>24</v>
      </c>
      <c r="AT42" s="84">
        <v>1935</v>
      </c>
      <c r="AU42" s="74" t="s">
        <v>24</v>
      </c>
      <c r="AV42" s="74" t="s">
        <v>24</v>
      </c>
      <c r="AW42" s="74" t="s">
        <v>24</v>
      </c>
      <c r="AX42" s="74" t="s">
        <v>24</v>
      </c>
      <c r="AY42" s="74" t="s">
        <v>24</v>
      </c>
      <c r="AZ42" s="74" t="s">
        <v>24</v>
      </c>
      <c r="BA42" s="74" t="s">
        <v>24</v>
      </c>
      <c r="BB42" s="74" t="s">
        <v>24</v>
      </c>
      <c r="BC42" s="74" t="s">
        <v>24</v>
      </c>
      <c r="BD42" s="74" t="s">
        <v>24</v>
      </c>
      <c r="BE42" s="74" t="s">
        <v>24</v>
      </c>
      <c r="BF42" s="74" t="s">
        <v>24</v>
      </c>
      <c r="BG42" s="74" t="s">
        <v>24</v>
      </c>
      <c r="BH42" s="74" t="s">
        <v>24</v>
      </c>
      <c r="BI42" s="74" t="s">
        <v>24</v>
      </c>
      <c r="BJ42" s="74" t="s">
        <v>24</v>
      </c>
      <c r="BK42" s="74" t="s">
        <v>24</v>
      </c>
      <c r="BL42" s="74" t="s">
        <v>24</v>
      </c>
      <c r="BM42" s="74" t="s">
        <v>24</v>
      </c>
      <c r="BN42" s="74" t="s">
        <v>24</v>
      </c>
      <c r="BP42" s="84">
        <v>1935</v>
      </c>
    </row>
    <row r="43" spans="2:68">
      <c r="B43" s="84">
        <v>1936</v>
      </c>
      <c r="C43" s="74" t="s">
        <v>24</v>
      </c>
      <c r="D43" s="74" t="s">
        <v>24</v>
      </c>
      <c r="E43" s="74" t="s">
        <v>24</v>
      </c>
      <c r="F43" s="74" t="s">
        <v>24</v>
      </c>
      <c r="G43" s="74" t="s">
        <v>24</v>
      </c>
      <c r="H43" s="74" t="s">
        <v>24</v>
      </c>
      <c r="I43" s="74" t="s">
        <v>24</v>
      </c>
      <c r="J43" s="74" t="s">
        <v>24</v>
      </c>
      <c r="K43" s="74" t="s">
        <v>24</v>
      </c>
      <c r="L43" s="74" t="s">
        <v>24</v>
      </c>
      <c r="M43" s="74" t="s">
        <v>24</v>
      </c>
      <c r="N43" s="74" t="s">
        <v>24</v>
      </c>
      <c r="O43" s="74" t="s">
        <v>24</v>
      </c>
      <c r="P43" s="74" t="s">
        <v>24</v>
      </c>
      <c r="Q43" s="74" t="s">
        <v>24</v>
      </c>
      <c r="R43" s="74" t="s">
        <v>24</v>
      </c>
      <c r="S43" s="74" t="s">
        <v>24</v>
      </c>
      <c r="T43" s="74" t="s">
        <v>24</v>
      </c>
      <c r="U43" s="74" t="s">
        <v>24</v>
      </c>
      <c r="V43" s="74" t="s">
        <v>24</v>
      </c>
      <c r="X43" s="84">
        <v>1936</v>
      </c>
      <c r="Y43" s="74" t="s">
        <v>24</v>
      </c>
      <c r="Z43" s="74" t="s">
        <v>24</v>
      </c>
      <c r="AA43" s="74" t="s">
        <v>24</v>
      </c>
      <c r="AB43" s="74" t="s">
        <v>24</v>
      </c>
      <c r="AC43" s="74" t="s">
        <v>24</v>
      </c>
      <c r="AD43" s="74" t="s">
        <v>24</v>
      </c>
      <c r="AE43" s="74" t="s">
        <v>24</v>
      </c>
      <c r="AF43" s="74" t="s">
        <v>24</v>
      </c>
      <c r="AG43" s="74" t="s">
        <v>24</v>
      </c>
      <c r="AH43" s="74" t="s">
        <v>24</v>
      </c>
      <c r="AI43" s="74" t="s">
        <v>24</v>
      </c>
      <c r="AJ43" s="74" t="s">
        <v>24</v>
      </c>
      <c r="AK43" s="74" t="s">
        <v>24</v>
      </c>
      <c r="AL43" s="74" t="s">
        <v>24</v>
      </c>
      <c r="AM43" s="74" t="s">
        <v>24</v>
      </c>
      <c r="AN43" s="74" t="s">
        <v>24</v>
      </c>
      <c r="AO43" s="74" t="s">
        <v>24</v>
      </c>
      <c r="AP43" s="74" t="s">
        <v>24</v>
      </c>
      <c r="AQ43" s="74" t="s">
        <v>24</v>
      </c>
      <c r="AR43" s="74" t="s">
        <v>24</v>
      </c>
      <c r="AT43" s="84">
        <v>1936</v>
      </c>
      <c r="AU43" s="74" t="s">
        <v>24</v>
      </c>
      <c r="AV43" s="74" t="s">
        <v>24</v>
      </c>
      <c r="AW43" s="74" t="s">
        <v>24</v>
      </c>
      <c r="AX43" s="74" t="s">
        <v>24</v>
      </c>
      <c r="AY43" s="74" t="s">
        <v>24</v>
      </c>
      <c r="AZ43" s="74" t="s">
        <v>24</v>
      </c>
      <c r="BA43" s="74" t="s">
        <v>24</v>
      </c>
      <c r="BB43" s="74" t="s">
        <v>24</v>
      </c>
      <c r="BC43" s="74" t="s">
        <v>24</v>
      </c>
      <c r="BD43" s="74" t="s">
        <v>24</v>
      </c>
      <c r="BE43" s="74" t="s">
        <v>24</v>
      </c>
      <c r="BF43" s="74" t="s">
        <v>24</v>
      </c>
      <c r="BG43" s="74" t="s">
        <v>24</v>
      </c>
      <c r="BH43" s="74" t="s">
        <v>24</v>
      </c>
      <c r="BI43" s="74" t="s">
        <v>24</v>
      </c>
      <c r="BJ43" s="74" t="s">
        <v>24</v>
      </c>
      <c r="BK43" s="74" t="s">
        <v>24</v>
      </c>
      <c r="BL43" s="74" t="s">
        <v>24</v>
      </c>
      <c r="BM43" s="74" t="s">
        <v>24</v>
      </c>
      <c r="BN43" s="74" t="s">
        <v>24</v>
      </c>
      <c r="BP43" s="84">
        <v>1936</v>
      </c>
    </row>
    <row r="44" spans="2:68">
      <c r="B44" s="84">
        <v>1937</v>
      </c>
      <c r="C44" s="74" t="s">
        <v>24</v>
      </c>
      <c r="D44" s="74" t="s">
        <v>24</v>
      </c>
      <c r="E44" s="74" t="s">
        <v>24</v>
      </c>
      <c r="F44" s="74" t="s">
        <v>24</v>
      </c>
      <c r="G44" s="74" t="s">
        <v>24</v>
      </c>
      <c r="H44" s="74" t="s">
        <v>24</v>
      </c>
      <c r="I44" s="74" t="s">
        <v>24</v>
      </c>
      <c r="J44" s="74" t="s">
        <v>24</v>
      </c>
      <c r="K44" s="74" t="s">
        <v>24</v>
      </c>
      <c r="L44" s="74" t="s">
        <v>24</v>
      </c>
      <c r="M44" s="74" t="s">
        <v>24</v>
      </c>
      <c r="N44" s="74" t="s">
        <v>24</v>
      </c>
      <c r="O44" s="74" t="s">
        <v>24</v>
      </c>
      <c r="P44" s="74" t="s">
        <v>24</v>
      </c>
      <c r="Q44" s="74" t="s">
        <v>24</v>
      </c>
      <c r="R44" s="74" t="s">
        <v>24</v>
      </c>
      <c r="S44" s="74" t="s">
        <v>24</v>
      </c>
      <c r="T44" s="74" t="s">
        <v>24</v>
      </c>
      <c r="U44" s="74" t="s">
        <v>24</v>
      </c>
      <c r="V44" s="74" t="s">
        <v>24</v>
      </c>
      <c r="X44" s="84">
        <v>1937</v>
      </c>
      <c r="Y44" s="74" t="s">
        <v>24</v>
      </c>
      <c r="Z44" s="74" t="s">
        <v>24</v>
      </c>
      <c r="AA44" s="74" t="s">
        <v>24</v>
      </c>
      <c r="AB44" s="74" t="s">
        <v>24</v>
      </c>
      <c r="AC44" s="74" t="s">
        <v>24</v>
      </c>
      <c r="AD44" s="74" t="s">
        <v>24</v>
      </c>
      <c r="AE44" s="74" t="s">
        <v>24</v>
      </c>
      <c r="AF44" s="74" t="s">
        <v>24</v>
      </c>
      <c r="AG44" s="74" t="s">
        <v>24</v>
      </c>
      <c r="AH44" s="74" t="s">
        <v>24</v>
      </c>
      <c r="AI44" s="74" t="s">
        <v>24</v>
      </c>
      <c r="AJ44" s="74" t="s">
        <v>24</v>
      </c>
      <c r="AK44" s="74" t="s">
        <v>24</v>
      </c>
      <c r="AL44" s="74" t="s">
        <v>24</v>
      </c>
      <c r="AM44" s="74" t="s">
        <v>24</v>
      </c>
      <c r="AN44" s="74" t="s">
        <v>24</v>
      </c>
      <c r="AO44" s="74" t="s">
        <v>24</v>
      </c>
      <c r="AP44" s="74" t="s">
        <v>24</v>
      </c>
      <c r="AQ44" s="74" t="s">
        <v>24</v>
      </c>
      <c r="AR44" s="74" t="s">
        <v>24</v>
      </c>
      <c r="AT44" s="84">
        <v>1937</v>
      </c>
      <c r="AU44" s="74" t="s">
        <v>24</v>
      </c>
      <c r="AV44" s="74" t="s">
        <v>24</v>
      </c>
      <c r="AW44" s="74" t="s">
        <v>24</v>
      </c>
      <c r="AX44" s="74" t="s">
        <v>24</v>
      </c>
      <c r="AY44" s="74" t="s">
        <v>24</v>
      </c>
      <c r="AZ44" s="74" t="s">
        <v>24</v>
      </c>
      <c r="BA44" s="74" t="s">
        <v>24</v>
      </c>
      <c r="BB44" s="74" t="s">
        <v>24</v>
      </c>
      <c r="BC44" s="74" t="s">
        <v>24</v>
      </c>
      <c r="BD44" s="74" t="s">
        <v>24</v>
      </c>
      <c r="BE44" s="74" t="s">
        <v>24</v>
      </c>
      <c r="BF44" s="74" t="s">
        <v>24</v>
      </c>
      <c r="BG44" s="74" t="s">
        <v>24</v>
      </c>
      <c r="BH44" s="74" t="s">
        <v>24</v>
      </c>
      <c r="BI44" s="74" t="s">
        <v>24</v>
      </c>
      <c r="BJ44" s="74" t="s">
        <v>24</v>
      </c>
      <c r="BK44" s="74" t="s">
        <v>24</v>
      </c>
      <c r="BL44" s="74" t="s">
        <v>24</v>
      </c>
      <c r="BM44" s="74" t="s">
        <v>24</v>
      </c>
      <c r="BN44" s="74" t="s">
        <v>24</v>
      </c>
      <c r="BP44" s="84">
        <v>1937</v>
      </c>
    </row>
    <row r="45" spans="2:68">
      <c r="B45" s="84">
        <v>1938</v>
      </c>
      <c r="C45" s="74" t="s">
        <v>24</v>
      </c>
      <c r="D45" s="74" t="s">
        <v>24</v>
      </c>
      <c r="E45" s="74" t="s">
        <v>24</v>
      </c>
      <c r="F45" s="74" t="s">
        <v>24</v>
      </c>
      <c r="G45" s="74" t="s">
        <v>24</v>
      </c>
      <c r="H45" s="74" t="s">
        <v>24</v>
      </c>
      <c r="I45" s="74" t="s">
        <v>24</v>
      </c>
      <c r="J45" s="74" t="s">
        <v>24</v>
      </c>
      <c r="K45" s="74" t="s">
        <v>24</v>
      </c>
      <c r="L45" s="74" t="s">
        <v>24</v>
      </c>
      <c r="M45" s="74" t="s">
        <v>24</v>
      </c>
      <c r="N45" s="74" t="s">
        <v>24</v>
      </c>
      <c r="O45" s="74" t="s">
        <v>24</v>
      </c>
      <c r="P45" s="74" t="s">
        <v>24</v>
      </c>
      <c r="Q45" s="74" t="s">
        <v>24</v>
      </c>
      <c r="R45" s="74" t="s">
        <v>24</v>
      </c>
      <c r="S45" s="74" t="s">
        <v>24</v>
      </c>
      <c r="T45" s="74" t="s">
        <v>24</v>
      </c>
      <c r="U45" s="74" t="s">
        <v>24</v>
      </c>
      <c r="V45" s="74" t="s">
        <v>24</v>
      </c>
      <c r="X45" s="84">
        <v>1938</v>
      </c>
      <c r="Y45" s="74" t="s">
        <v>24</v>
      </c>
      <c r="Z45" s="74" t="s">
        <v>24</v>
      </c>
      <c r="AA45" s="74" t="s">
        <v>24</v>
      </c>
      <c r="AB45" s="74" t="s">
        <v>24</v>
      </c>
      <c r="AC45" s="74" t="s">
        <v>24</v>
      </c>
      <c r="AD45" s="74" t="s">
        <v>24</v>
      </c>
      <c r="AE45" s="74" t="s">
        <v>24</v>
      </c>
      <c r="AF45" s="74" t="s">
        <v>24</v>
      </c>
      <c r="AG45" s="74" t="s">
        <v>24</v>
      </c>
      <c r="AH45" s="74" t="s">
        <v>24</v>
      </c>
      <c r="AI45" s="74" t="s">
        <v>24</v>
      </c>
      <c r="AJ45" s="74" t="s">
        <v>24</v>
      </c>
      <c r="AK45" s="74" t="s">
        <v>24</v>
      </c>
      <c r="AL45" s="74" t="s">
        <v>24</v>
      </c>
      <c r="AM45" s="74" t="s">
        <v>24</v>
      </c>
      <c r="AN45" s="74" t="s">
        <v>24</v>
      </c>
      <c r="AO45" s="74" t="s">
        <v>24</v>
      </c>
      <c r="AP45" s="74" t="s">
        <v>24</v>
      </c>
      <c r="AQ45" s="74" t="s">
        <v>24</v>
      </c>
      <c r="AR45" s="74" t="s">
        <v>24</v>
      </c>
      <c r="AT45" s="84">
        <v>1938</v>
      </c>
      <c r="AU45" s="74" t="s">
        <v>24</v>
      </c>
      <c r="AV45" s="74" t="s">
        <v>24</v>
      </c>
      <c r="AW45" s="74" t="s">
        <v>24</v>
      </c>
      <c r="AX45" s="74" t="s">
        <v>24</v>
      </c>
      <c r="AY45" s="74" t="s">
        <v>24</v>
      </c>
      <c r="AZ45" s="74" t="s">
        <v>24</v>
      </c>
      <c r="BA45" s="74" t="s">
        <v>24</v>
      </c>
      <c r="BB45" s="74" t="s">
        <v>24</v>
      </c>
      <c r="BC45" s="74" t="s">
        <v>24</v>
      </c>
      <c r="BD45" s="74" t="s">
        <v>24</v>
      </c>
      <c r="BE45" s="74" t="s">
        <v>24</v>
      </c>
      <c r="BF45" s="74" t="s">
        <v>24</v>
      </c>
      <c r="BG45" s="74" t="s">
        <v>24</v>
      </c>
      <c r="BH45" s="74" t="s">
        <v>24</v>
      </c>
      <c r="BI45" s="74" t="s">
        <v>24</v>
      </c>
      <c r="BJ45" s="74" t="s">
        <v>24</v>
      </c>
      <c r="BK45" s="74" t="s">
        <v>24</v>
      </c>
      <c r="BL45" s="74" t="s">
        <v>24</v>
      </c>
      <c r="BM45" s="74" t="s">
        <v>24</v>
      </c>
      <c r="BN45" s="74" t="s">
        <v>24</v>
      </c>
      <c r="BP45" s="84">
        <v>1938</v>
      </c>
    </row>
    <row r="46" spans="2:68">
      <c r="B46" s="84">
        <v>1939</v>
      </c>
      <c r="C46" s="74" t="s">
        <v>24</v>
      </c>
      <c r="D46" s="74" t="s">
        <v>24</v>
      </c>
      <c r="E46" s="74" t="s">
        <v>24</v>
      </c>
      <c r="F46" s="74" t="s">
        <v>24</v>
      </c>
      <c r="G46" s="74" t="s">
        <v>24</v>
      </c>
      <c r="H46" s="74" t="s">
        <v>24</v>
      </c>
      <c r="I46" s="74" t="s">
        <v>24</v>
      </c>
      <c r="J46" s="74" t="s">
        <v>24</v>
      </c>
      <c r="K46" s="74" t="s">
        <v>24</v>
      </c>
      <c r="L46" s="74" t="s">
        <v>24</v>
      </c>
      <c r="M46" s="74" t="s">
        <v>24</v>
      </c>
      <c r="N46" s="74" t="s">
        <v>24</v>
      </c>
      <c r="O46" s="74" t="s">
        <v>24</v>
      </c>
      <c r="P46" s="74" t="s">
        <v>24</v>
      </c>
      <c r="Q46" s="74" t="s">
        <v>24</v>
      </c>
      <c r="R46" s="74" t="s">
        <v>24</v>
      </c>
      <c r="S46" s="74" t="s">
        <v>24</v>
      </c>
      <c r="T46" s="74" t="s">
        <v>24</v>
      </c>
      <c r="U46" s="74" t="s">
        <v>24</v>
      </c>
      <c r="V46" s="74" t="s">
        <v>24</v>
      </c>
      <c r="X46" s="84">
        <v>1939</v>
      </c>
      <c r="Y46" s="74" t="s">
        <v>24</v>
      </c>
      <c r="Z46" s="74" t="s">
        <v>24</v>
      </c>
      <c r="AA46" s="74" t="s">
        <v>24</v>
      </c>
      <c r="AB46" s="74" t="s">
        <v>24</v>
      </c>
      <c r="AC46" s="74" t="s">
        <v>24</v>
      </c>
      <c r="AD46" s="74" t="s">
        <v>24</v>
      </c>
      <c r="AE46" s="74" t="s">
        <v>24</v>
      </c>
      <c r="AF46" s="74" t="s">
        <v>24</v>
      </c>
      <c r="AG46" s="74" t="s">
        <v>24</v>
      </c>
      <c r="AH46" s="74" t="s">
        <v>24</v>
      </c>
      <c r="AI46" s="74" t="s">
        <v>24</v>
      </c>
      <c r="AJ46" s="74" t="s">
        <v>24</v>
      </c>
      <c r="AK46" s="74" t="s">
        <v>24</v>
      </c>
      <c r="AL46" s="74" t="s">
        <v>24</v>
      </c>
      <c r="AM46" s="74" t="s">
        <v>24</v>
      </c>
      <c r="AN46" s="74" t="s">
        <v>24</v>
      </c>
      <c r="AO46" s="74" t="s">
        <v>24</v>
      </c>
      <c r="AP46" s="74" t="s">
        <v>24</v>
      </c>
      <c r="AQ46" s="74" t="s">
        <v>24</v>
      </c>
      <c r="AR46" s="74" t="s">
        <v>24</v>
      </c>
      <c r="AT46" s="84">
        <v>1939</v>
      </c>
      <c r="AU46" s="74" t="s">
        <v>24</v>
      </c>
      <c r="AV46" s="74" t="s">
        <v>24</v>
      </c>
      <c r="AW46" s="74" t="s">
        <v>24</v>
      </c>
      <c r="AX46" s="74" t="s">
        <v>24</v>
      </c>
      <c r="AY46" s="74" t="s">
        <v>24</v>
      </c>
      <c r="AZ46" s="74" t="s">
        <v>24</v>
      </c>
      <c r="BA46" s="74" t="s">
        <v>24</v>
      </c>
      <c r="BB46" s="74" t="s">
        <v>24</v>
      </c>
      <c r="BC46" s="74" t="s">
        <v>24</v>
      </c>
      <c r="BD46" s="74" t="s">
        <v>24</v>
      </c>
      <c r="BE46" s="74" t="s">
        <v>24</v>
      </c>
      <c r="BF46" s="74" t="s">
        <v>24</v>
      </c>
      <c r="BG46" s="74" t="s">
        <v>24</v>
      </c>
      <c r="BH46" s="74" t="s">
        <v>24</v>
      </c>
      <c r="BI46" s="74" t="s">
        <v>24</v>
      </c>
      <c r="BJ46" s="74" t="s">
        <v>24</v>
      </c>
      <c r="BK46" s="74" t="s">
        <v>24</v>
      </c>
      <c r="BL46" s="74" t="s">
        <v>24</v>
      </c>
      <c r="BM46" s="74" t="s">
        <v>24</v>
      </c>
      <c r="BN46" s="74" t="s">
        <v>24</v>
      </c>
      <c r="BP46" s="84">
        <v>1939</v>
      </c>
    </row>
    <row r="47" spans="2:68">
      <c r="B47" s="85">
        <v>1940</v>
      </c>
      <c r="C47" s="74" t="s">
        <v>24</v>
      </c>
      <c r="D47" s="74" t="s">
        <v>24</v>
      </c>
      <c r="E47" s="74" t="s">
        <v>24</v>
      </c>
      <c r="F47" s="74" t="s">
        <v>24</v>
      </c>
      <c r="G47" s="74" t="s">
        <v>24</v>
      </c>
      <c r="H47" s="74" t="s">
        <v>24</v>
      </c>
      <c r="I47" s="74" t="s">
        <v>24</v>
      </c>
      <c r="J47" s="74" t="s">
        <v>24</v>
      </c>
      <c r="K47" s="74" t="s">
        <v>24</v>
      </c>
      <c r="L47" s="74" t="s">
        <v>24</v>
      </c>
      <c r="M47" s="74" t="s">
        <v>24</v>
      </c>
      <c r="N47" s="74" t="s">
        <v>24</v>
      </c>
      <c r="O47" s="74" t="s">
        <v>24</v>
      </c>
      <c r="P47" s="74" t="s">
        <v>24</v>
      </c>
      <c r="Q47" s="74" t="s">
        <v>24</v>
      </c>
      <c r="R47" s="74" t="s">
        <v>24</v>
      </c>
      <c r="S47" s="74" t="s">
        <v>24</v>
      </c>
      <c r="T47" s="74" t="s">
        <v>24</v>
      </c>
      <c r="U47" s="74" t="s">
        <v>24</v>
      </c>
      <c r="V47" s="74" t="s">
        <v>24</v>
      </c>
      <c r="X47" s="85">
        <v>1940</v>
      </c>
      <c r="Y47" s="74" t="s">
        <v>24</v>
      </c>
      <c r="Z47" s="74" t="s">
        <v>24</v>
      </c>
      <c r="AA47" s="74" t="s">
        <v>24</v>
      </c>
      <c r="AB47" s="74" t="s">
        <v>24</v>
      </c>
      <c r="AC47" s="74" t="s">
        <v>24</v>
      </c>
      <c r="AD47" s="74" t="s">
        <v>24</v>
      </c>
      <c r="AE47" s="74" t="s">
        <v>24</v>
      </c>
      <c r="AF47" s="74" t="s">
        <v>24</v>
      </c>
      <c r="AG47" s="74" t="s">
        <v>24</v>
      </c>
      <c r="AH47" s="74" t="s">
        <v>24</v>
      </c>
      <c r="AI47" s="74" t="s">
        <v>24</v>
      </c>
      <c r="AJ47" s="74" t="s">
        <v>24</v>
      </c>
      <c r="AK47" s="74" t="s">
        <v>24</v>
      </c>
      <c r="AL47" s="74" t="s">
        <v>24</v>
      </c>
      <c r="AM47" s="74" t="s">
        <v>24</v>
      </c>
      <c r="AN47" s="74" t="s">
        <v>24</v>
      </c>
      <c r="AO47" s="74" t="s">
        <v>24</v>
      </c>
      <c r="AP47" s="74" t="s">
        <v>24</v>
      </c>
      <c r="AQ47" s="74" t="s">
        <v>24</v>
      </c>
      <c r="AR47" s="74" t="s">
        <v>24</v>
      </c>
      <c r="AT47" s="85">
        <v>1940</v>
      </c>
      <c r="AU47" s="74" t="s">
        <v>24</v>
      </c>
      <c r="AV47" s="74" t="s">
        <v>24</v>
      </c>
      <c r="AW47" s="74" t="s">
        <v>24</v>
      </c>
      <c r="AX47" s="74" t="s">
        <v>24</v>
      </c>
      <c r="AY47" s="74" t="s">
        <v>24</v>
      </c>
      <c r="AZ47" s="74" t="s">
        <v>24</v>
      </c>
      <c r="BA47" s="74" t="s">
        <v>24</v>
      </c>
      <c r="BB47" s="74" t="s">
        <v>24</v>
      </c>
      <c r="BC47" s="74" t="s">
        <v>24</v>
      </c>
      <c r="BD47" s="74" t="s">
        <v>24</v>
      </c>
      <c r="BE47" s="74" t="s">
        <v>24</v>
      </c>
      <c r="BF47" s="74" t="s">
        <v>24</v>
      </c>
      <c r="BG47" s="74" t="s">
        <v>24</v>
      </c>
      <c r="BH47" s="74" t="s">
        <v>24</v>
      </c>
      <c r="BI47" s="74" t="s">
        <v>24</v>
      </c>
      <c r="BJ47" s="74" t="s">
        <v>24</v>
      </c>
      <c r="BK47" s="74" t="s">
        <v>24</v>
      </c>
      <c r="BL47" s="74" t="s">
        <v>24</v>
      </c>
      <c r="BM47" s="74" t="s">
        <v>24</v>
      </c>
      <c r="BN47" s="74" t="s">
        <v>24</v>
      </c>
      <c r="BP47" s="85">
        <v>1940</v>
      </c>
    </row>
    <row r="48" spans="2:68">
      <c r="B48" s="85">
        <v>1941</v>
      </c>
      <c r="C48" s="74" t="s">
        <v>24</v>
      </c>
      <c r="D48" s="74" t="s">
        <v>24</v>
      </c>
      <c r="E48" s="74" t="s">
        <v>24</v>
      </c>
      <c r="F48" s="74" t="s">
        <v>24</v>
      </c>
      <c r="G48" s="74" t="s">
        <v>24</v>
      </c>
      <c r="H48" s="74" t="s">
        <v>24</v>
      </c>
      <c r="I48" s="74" t="s">
        <v>24</v>
      </c>
      <c r="J48" s="74" t="s">
        <v>24</v>
      </c>
      <c r="K48" s="74" t="s">
        <v>24</v>
      </c>
      <c r="L48" s="74" t="s">
        <v>24</v>
      </c>
      <c r="M48" s="74" t="s">
        <v>24</v>
      </c>
      <c r="N48" s="74" t="s">
        <v>24</v>
      </c>
      <c r="O48" s="74" t="s">
        <v>24</v>
      </c>
      <c r="P48" s="74" t="s">
        <v>24</v>
      </c>
      <c r="Q48" s="74" t="s">
        <v>24</v>
      </c>
      <c r="R48" s="74" t="s">
        <v>24</v>
      </c>
      <c r="S48" s="74" t="s">
        <v>24</v>
      </c>
      <c r="T48" s="74" t="s">
        <v>24</v>
      </c>
      <c r="U48" s="74" t="s">
        <v>24</v>
      </c>
      <c r="V48" s="74" t="s">
        <v>24</v>
      </c>
      <c r="X48" s="85">
        <v>1941</v>
      </c>
      <c r="Y48" s="74" t="s">
        <v>24</v>
      </c>
      <c r="Z48" s="74" t="s">
        <v>24</v>
      </c>
      <c r="AA48" s="74" t="s">
        <v>24</v>
      </c>
      <c r="AB48" s="74" t="s">
        <v>24</v>
      </c>
      <c r="AC48" s="74" t="s">
        <v>24</v>
      </c>
      <c r="AD48" s="74" t="s">
        <v>24</v>
      </c>
      <c r="AE48" s="74" t="s">
        <v>24</v>
      </c>
      <c r="AF48" s="74" t="s">
        <v>24</v>
      </c>
      <c r="AG48" s="74" t="s">
        <v>24</v>
      </c>
      <c r="AH48" s="74" t="s">
        <v>24</v>
      </c>
      <c r="AI48" s="74" t="s">
        <v>24</v>
      </c>
      <c r="AJ48" s="74" t="s">
        <v>24</v>
      </c>
      <c r="AK48" s="74" t="s">
        <v>24</v>
      </c>
      <c r="AL48" s="74" t="s">
        <v>24</v>
      </c>
      <c r="AM48" s="74" t="s">
        <v>24</v>
      </c>
      <c r="AN48" s="74" t="s">
        <v>24</v>
      </c>
      <c r="AO48" s="74" t="s">
        <v>24</v>
      </c>
      <c r="AP48" s="74" t="s">
        <v>24</v>
      </c>
      <c r="AQ48" s="74" t="s">
        <v>24</v>
      </c>
      <c r="AR48" s="74" t="s">
        <v>24</v>
      </c>
      <c r="AT48" s="85">
        <v>1941</v>
      </c>
      <c r="AU48" s="74" t="s">
        <v>24</v>
      </c>
      <c r="AV48" s="74" t="s">
        <v>24</v>
      </c>
      <c r="AW48" s="74" t="s">
        <v>24</v>
      </c>
      <c r="AX48" s="74" t="s">
        <v>24</v>
      </c>
      <c r="AY48" s="74" t="s">
        <v>24</v>
      </c>
      <c r="AZ48" s="74" t="s">
        <v>24</v>
      </c>
      <c r="BA48" s="74" t="s">
        <v>24</v>
      </c>
      <c r="BB48" s="74" t="s">
        <v>24</v>
      </c>
      <c r="BC48" s="74" t="s">
        <v>24</v>
      </c>
      <c r="BD48" s="74" t="s">
        <v>24</v>
      </c>
      <c r="BE48" s="74" t="s">
        <v>24</v>
      </c>
      <c r="BF48" s="74" t="s">
        <v>24</v>
      </c>
      <c r="BG48" s="74" t="s">
        <v>24</v>
      </c>
      <c r="BH48" s="74" t="s">
        <v>24</v>
      </c>
      <c r="BI48" s="74" t="s">
        <v>24</v>
      </c>
      <c r="BJ48" s="74" t="s">
        <v>24</v>
      </c>
      <c r="BK48" s="74" t="s">
        <v>24</v>
      </c>
      <c r="BL48" s="74" t="s">
        <v>24</v>
      </c>
      <c r="BM48" s="74" t="s">
        <v>24</v>
      </c>
      <c r="BN48" s="74" t="s">
        <v>24</v>
      </c>
      <c r="BP48" s="85">
        <v>1941</v>
      </c>
    </row>
    <row r="49" spans="2:68">
      <c r="B49" s="85">
        <v>1942</v>
      </c>
      <c r="C49" s="74" t="s">
        <v>24</v>
      </c>
      <c r="D49" s="74" t="s">
        <v>24</v>
      </c>
      <c r="E49" s="74" t="s">
        <v>24</v>
      </c>
      <c r="F49" s="74" t="s">
        <v>24</v>
      </c>
      <c r="G49" s="74" t="s">
        <v>24</v>
      </c>
      <c r="H49" s="74" t="s">
        <v>24</v>
      </c>
      <c r="I49" s="74" t="s">
        <v>24</v>
      </c>
      <c r="J49" s="74" t="s">
        <v>24</v>
      </c>
      <c r="K49" s="74" t="s">
        <v>24</v>
      </c>
      <c r="L49" s="74" t="s">
        <v>24</v>
      </c>
      <c r="M49" s="74" t="s">
        <v>24</v>
      </c>
      <c r="N49" s="74" t="s">
        <v>24</v>
      </c>
      <c r="O49" s="74" t="s">
        <v>24</v>
      </c>
      <c r="P49" s="74" t="s">
        <v>24</v>
      </c>
      <c r="Q49" s="74" t="s">
        <v>24</v>
      </c>
      <c r="R49" s="74" t="s">
        <v>24</v>
      </c>
      <c r="S49" s="74" t="s">
        <v>24</v>
      </c>
      <c r="T49" s="74" t="s">
        <v>24</v>
      </c>
      <c r="U49" s="74" t="s">
        <v>24</v>
      </c>
      <c r="V49" s="74" t="s">
        <v>24</v>
      </c>
      <c r="X49" s="85">
        <v>1942</v>
      </c>
      <c r="Y49" s="74" t="s">
        <v>24</v>
      </c>
      <c r="Z49" s="74" t="s">
        <v>24</v>
      </c>
      <c r="AA49" s="74" t="s">
        <v>24</v>
      </c>
      <c r="AB49" s="74" t="s">
        <v>24</v>
      </c>
      <c r="AC49" s="74" t="s">
        <v>24</v>
      </c>
      <c r="AD49" s="74" t="s">
        <v>24</v>
      </c>
      <c r="AE49" s="74" t="s">
        <v>24</v>
      </c>
      <c r="AF49" s="74" t="s">
        <v>24</v>
      </c>
      <c r="AG49" s="74" t="s">
        <v>24</v>
      </c>
      <c r="AH49" s="74" t="s">
        <v>24</v>
      </c>
      <c r="AI49" s="74" t="s">
        <v>24</v>
      </c>
      <c r="AJ49" s="74" t="s">
        <v>24</v>
      </c>
      <c r="AK49" s="74" t="s">
        <v>24</v>
      </c>
      <c r="AL49" s="74" t="s">
        <v>24</v>
      </c>
      <c r="AM49" s="74" t="s">
        <v>24</v>
      </c>
      <c r="AN49" s="74" t="s">
        <v>24</v>
      </c>
      <c r="AO49" s="74" t="s">
        <v>24</v>
      </c>
      <c r="AP49" s="74" t="s">
        <v>24</v>
      </c>
      <c r="AQ49" s="74" t="s">
        <v>24</v>
      </c>
      <c r="AR49" s="74" t="s">
        <v>24</v>
      </c>
      <c r="AT49" s="85">
        <v>1942</v>
      </c>
      <c r="AU49" s="74" t="s">
        <v>24</v>
      </c>
      <c r="AV49" s="74" t="s">
        <v>24</v>
      </c>
      <c r="AW49" s="74" t="s">
        <v>24</v>
      </c>
      <c r="AX49" s="74" t="s">
        <v>24</v>
      </c>
      <c r="AY49" s="74" t="s">
        <v>24</v>
      </c>
      <c r="AZ49" s="74" t="s">
        <v>24</v>
      </c>
      <c r="BA49" s="74" t="s">
        <v>24</v>
      </c>
      <c r="BB49" s="74" t="s">
        <v>24</v>
      </c>
      <c r="BC49" s="74" t="s">
        <v>24</v>
      </c>
      <c r="BD49" s="74" t="s">
        <v>24</v>
      </c>
      <c r="BE49" s="74" t="s">
        <v>24</v>
      </c>
      <c r="BF49" s="74" t="s">
        <v>24</v>
      </c>
      <c r="BG49" s="74" t="s">
        <v>24</v>
      </c>
      <c r="BH49" s="74" t="s">
        <v>24</v>
      </c>
      <c r="BI49" s="74" t="s">
        <v>24</v>
      </c>
      <c r="BJ49" s="74" t="s">
        <v>24</v>
      </c>
      <c r="BK49" s="74" t="s">
        <v>24</v>
      </c>
      <c r="BL49" s="74" t="s">
        <v>24</v>
      </c>
      <c r="BM49" s="74" t="s">
        <v>24</v>
      </c>
      <c r="BN49" s="74" t="s">
        <v>24</v>
      </c>
      <c r="BP49" s="85">
        <v>1942</v>
      </c>
    </row>
    <row r="50" spans="2:68">
      <c r="B50" s="85">
        <v>1943</v>
      </c>
      <c r="C50" s="74" t="s">
        <v>24</v>
      </c>
      <c r="D50" s="74" t="s">
        <v>24</v>
      </c>
      <c r="E50" s="74" t="s">
        <v>24</v>
      </c>
      <c r="F50" s="74" t="s">
        <v>24</v>
      </c>
      <c r="G50" s="74" t="s">
        <v>24</v>
      </c>
      <c r="H50" s="74" t="s">
        <v>24</v>
      </c>
      <c r="I50" s="74" t="s">
        <v>24</v>
      </c>
      <c r="J50" s="74" t="s">
        <v>24</v>
      </c>
      <c r="K50" s="74" t="s">
        <v>24</v>
      </c>
      <c r="L50" s="74" t="s">
        <v>24</v>
      </c>
      <c r="M50" s="74" t="s">
        <v>24</v>
      </c>
      <c r="N50" s="74" t="s">
        <v>24</v>
      </c>
      <c r="O50" s="74" t="s">
        <v>24</v>
      </c>
      <c r="P50" s="74" t="s">
        <v>24</v>
      </c>
      <c r="Q50" s="74" t="s">
        <v>24</v>
      </c>
      <c r="R50" s="74" t="s">
        <v>24</v>
      </c>
      <c r="S50" s="74" t="s">
        <v>24</v>
      </c>
      <c r="T50" s="74" t="s">
        <v>24</v>
      </c>
      <c r="U50" s="74" t="s">
        <v>24</v>
      </c>
      <c r="V50" s="74" t="s">
        <v>24</v>
      </c>
      <c r="X50" s="85">
        <v>1943</v>
      </c>
      <c r="Y50" s="74" t="s">
        <v>24</v>
      </c>
      <c r="Z50" s="74" t="s">
        <v>24</v>
      </c>
      <c r="AA50" s="74" t="s">
        <v>24</v>
      </c>
      <c r="AB50" s="74" t="s">
        <v>24</v>
      </c>
      <c r="AC50" s="74" t="s">
        <v>24</v>
      </c>
      <c r="AD50" s="74" t="s">
        <v>24</v>
      </c>
      <c r="AE50" s="74" t="s">
        <v>24</v>
      </c>
      <c r="AF50" s="74" t="s">
        <v>24</v>
      </c>
      <c r="AG50" s="74" t="s">
        <v>24</v>
      </c>
      <c r="AH50" s="74" t="s">
        <v>24</v>
      </c>
      <c r="AI50" s="74" t="s">
        <v>24</v>
      </c>
      <c r="AJ50" s="74" t="s">
        <v>24</v>
      </c>
      <c r="AK50" s="74" t="s">
        <v>24</v>
      </c>
      <c r="AL50" s="74" t="s">
        <v>24</v>
      </c>
      <c r="AM50" s="74" t="s">
        <v>24</v>
      </c>
      <c r="AN50" s="74" t="s">
        <v>24</v>
      </c>
      <c r="AO50" s="74" t="s">
        <v>24</v>
      </c>
      <c r="AP50" s="74" t="s">
        <v>24</v>
      </c>
      <c r="AQ50" s="74" t="s">
        <v>24</v>
      </c>
      <c r="AR50" s="74" t="s">
        <v>24</v>
      </c>
      <c r="AT50" s="85">
        <v>1943</v>
      </c>
      <c r="AU50" s="74" t="s">
        <v>24</v>
      </c>
      <c r="AV50" s="74" t="s">
        <v>24</v>
      </c>
      <c r="AW50" s="74" t="s">
        <v>24</v>
      </c>
      <c r="AX50" s="74" t="s">
        <v>24</v>
      </c>
      <c r="AY50" s="74" t="s">
        <v>24</v>
      </c>
      <c r="AZ50" s="74" t="s">
        <v>24</v>
      </c>
      <c r="BA50" s="74" t="s">
        <v>24</v>
      </c>
      <c r="BB50" s="74" t="s">
        <v>24</v>
      </c>
      <c r="BC50" s="74" t="s">
        <v>24</v>
      </c>
      <c r="BD50" s="74" t="s">
        <v>24</v>
      </c>
      <c r="BE50" s="74" t="s">
        <v>24</v>
      </c>
      <c r="BF50" s="74" t="s">
        <v>24</v>
      </c>
      <c r="BG50" s="74" t="s">
        <v>24</v>
      </c>
      <c r="BH50" s="74" t="s">
        <v>24</v>
      </c>
      <c r="BI50" s="74" t="s">
        <v>24</v>
      </c>
      <c r="BJ50" s="74" t="s">
        <v>24</v>
      </c>
      <c r="BK50" s="74" t="s">
        <v>24</v>
      </c>
      <c r="BL50" s="74" t="s">
        <v>24</v>
      </c>
      <c r="BM50" s="74" t="s">
        <v>24</v>
      </c>
      <c r="BN50" s="74" t="s">
        <v>24</v>
      </c>
      <c r="BP50" s="85">
        <v>1943</v>
      </c>
    </row>
    <row r="51" spans="2:68">
      <c r="B51" s="85">
        <v>1944</v>
      </c>
      <c r="C51" s="74" t="s">
        <v>24</v>
      </c>
      <c r="D51" s="74" t="s">
        <v>24</v>
      </c>
      <c r="E51" s="74" t="s">
        <v>24</v>
      </c>
      <c r="F51" s="74" t="s">
        <v>24</v>
      </c>
      <c r="G51" s="74" t="s">
        <v>24</v>
      </c>
      <c r="H51" s="74" t="s">
        <v>24</v>
      </c>
      <c r="I51" s="74" t="s">
        <v>24</v>
      </c>
      <c r="J51" s="74" t="s">
        <v>24</v>
      </c>
      <c r="K51" s="74" t="s">
        <v>24</v>
      </c>
      <c r="L51" s="74" t="s">
        <v>24</v>
      </c>
      <c r="M51" s="74" t="s">
        <v>24</v>
      </c>
      <c r="N51" s="74" t="s">
        <v>24</v>
      </c>
      <c r="O51" s="74" t="s">
        <v>24</v>
      </c>
      <c r="P51" s="74" t="s">
        <v>24</v>
      </c>
      <c r="Q51" s="74" t="s">
        <v>24</v>
      </c>
      <c r="R51" s="74" t="s">
        <v>24</v>
      </c>
      <c r="S51" s="74" t="s">
        <v>24</v>
      </c>
      <c r="T51" s="74" t="s">
        <v>24</v>
      </c>
      <c r="U51" s="74" t="s">
        <v>24</v>
      </c>
      <c r="V51" s="74" t="s">
        <v>24</v>
      </c>
      <c r="X51" s="85">
        <v>1944</v>
      </c>
      <c r="Y51" s="74" t="s">
        <v>24</v>
      </c>
      <c r="Z51" s="74" t="s">
        <v>24</v>
      </c>
      <c r="AA51" s="74" t="s">
        <v>24</v>
      </c>
      <c r="AB51" s="74" t="s">
        <v>24</v>
      </c>
      <c r="AC51" s="74" t="s">
        <v>24</v>
      </c>
      <c r="AD51" s="74" t="s">
        <v>24</v>
      </c>
      <c r="AE51" s="74" t="s">
        <v>24</v>
      </c>
      <c r="AF51" s="74" t="s">
        <v>24</v>
      </c>
      <c r="AG51" s="74" t="s">
        <v>24</v>
      </c>
      <c r="AH51" s="74" t="s">
        <v>24</v>
      </c>
      <c r="AI51" s="74" t="s">
        <v>24</v>
      </c>
      <c r="AJ51" s="74" t="s">
        <v>24</v>
      </c>
      <c r="AK51" s="74" t="s">
        <v>24</v>
      </c>
      <c r="AL51" s="74" t="s">
        <v>24</v>
      </c>
      <c r="AM51" s="74" t="s">
        <v>24</v>
      </c>
      <c r="AN51" s="74" t="s">
        <v>24</v>
      </c>
      <c r="AO51" s="74" t="s">
        <v>24</v>
      </c>
      <c r="AP51" s="74" t="s">
        <v>24</v>
      </c>
      <c r="AQ51" s="74" t="s">
        <v>24</v>
      </c>
      <c r="AR51" s="74" t="s">
        <v>24</v>
      </c>
      <c r="AT51" s="85">
        <v>1944</v>
      </c>
      <c r="AU51" s="74" t="s">
        <v>24</v>
      </c>
      <c r="AV51" s="74" t="s">
        <v>24</v>
      </c>
      <c r="AW51" s="74" t="s">
        <v>24</v>
      </c>
      <c r="AX51" s="74" t="s">
        <v>24</v>
      </c>
      <c r="AY51" s="74" t="s">
        <v>24</v>
      </c>
      <c r="AZ51" s="74" t="s">
        <v>24</v>
      </c>
      <c r="BA51" s="74" t="s">
        <v>24</v>
      </c>
      <c r="BB51" s="74" t="s">
        <v>24</v>
      </c>
      <c r="BC51" s="74" t="s">
        <v>24</v>
      </c>
      <c r="BD51" s="74" t="s">
        <v>24</v>
      </c>
      <c r="BE51" s="74" t="s">
        <v>24</v>
      </c>
      <c r="BF51" s="74" t="s">
        <v>24</v>
      </c>
      <c r="BG51" s="74" t="s">
        <v>24</v>
      </c>
      <c r="BH51" s="74" t="s">
        <v>24</v>
      </c>
      <c r="BI51" s="74" t="s">
        <v>24</v>
      </c>
      <c r="BJ51" s="74" t="s">
        <v>24</v>
      </c>
      <c r="BK51" s="74" t="s">
        <v>24</v>
      </c>
      <c r="BL51" s="74" t="s">
        <v>24</v>
      </c>
      <c r="BM51" s="74" t="s">
        <v>24</v>
      </c>
      <c r="BN51" s="74" t="s">
        <v>24</v>
      </c>
      <c r="BP51" s="85">
        <v>1944</v>
      </c>
    </row>
    <row r="52" spans="2:68">
      <c r="B52" s="85">
        <v>1945</v>
      </c>
      <c r="C52" s="74" t="s">
        <v>24</v>
      </c>
      <c r="D52" s="74" t="s">
        <v>24</v>
      </c>
      <c r="E52" s="74" t="s">
        <v>24</v>
      </c>
      <c r="F52" s="74" t="s">
        <v>24</v>
      </c>
      <c r="G52" s="74" t="s">
        <v>24</v>
      </c>
      <c r="H52" s="74" t="s">
        <v>24</v>
      </c>
      <c r="I52" s="74" t="s">
        <v>24</v>
      </c>
      <c r="J52" s="74" t="s">
        <v>24</v>
      </c>
      <c r="K52" s="74" t="s">
        <v>24</v>
      </c>
      <c r="L52" s="74" t="s">
        <v>24</v>
      </c>
      <c r="M52" s="74" t="s">
        <v>24</v>
      </c>
      <c r="N52" s="74" t="s">
        <v>24</v>
      </c>
      <c r="O52" s="74" t="s">
        <v>24</v>
      </c>
      <c r="P52" s="74" t="s">
        <v>24</v>
      </c>
      <c r="Q52" s="74" t="s">
        <v>24</v>
      </c>
      <c r="R52" s="74" t="s">
        <v>24</v>
      </c>
      <c r="S52" s="74" t="s">
        <v>24</v>
      </c>
      <c r="T52" s="74" t="s">
        <v>24</v>
      </c>
      <c r="U52" s="74" t="s">
        <v>24</v>
      </c>
      <c r="V52" s="74" t="s">
        <v>24</v>
      </c>
      <c r="X52" s="85">
        <v>1945</v>
      </c>
      <c r="Y52" s="74" t="s">
        <v>24</v>
      </c>
      <c r="Z52" s="74" t="s">
        <v>24</v>
      </c>
      <c r="AA52" s="74" t="s">
        <v>24</v>
      </c>
      <c r="AB52" s="74" t="s">
        <v>24</v>
      </c>
      <c r="AC52" s="74" t="s">
        <v>24</v>
      </c>
      <c r="AD52" s="74" t="s">
        <v>24</v>
      </c>
      <c r="AE52" s="74" t="s">
        <v>24</v>
      </c>
      <c r="AF52" s="74" t="s">
        <v>24</v>
      </c>
      <c r="AG52" s="74" t="s">
        <v>24</v>
      </c>
      <c r="AH52" s="74" t="s">
        <v>24</v>
      </c>
      <c r="AI52" s="74" t="s">
        <v>24</v>
      </c>
      <c r="AJ52" s="74" t="s">
        <v>24</v>
      </c>
      <c r="AK52" s="74" t="s">
        <v>24</v>
      </c>
      <c r="AL52" s="74" t="s">
        <v>24</v>
      </c>
      <c r="AM52" s="74" t="s">
        <v>24</v>
      </c>
      <c r="AN52" s="74" t="s">
        <v>24</v>
      </c>
      <c r="AO52" s="74" t="s">
        <v>24</v>
      </c>
      <c r="AP52" s="74" t="s">
        <v>24</v>
      </c>
      <c r="AQ52" s="74" t="s">
        <v>24</v>
      </c>
      <c r="AR52" s="74" t="s">
        <v>24</v>
      </c>
      <c r="AT52" s="85">
        <v>1945</v>
      </c>
      <c r="AU52" s="74" t="s">
        <v>24</v>
      </c>
      <c r="AV52" s="74" t="s">
        <v>24</v>
      </c>
      <c r="AW52" s="74" t="s">
        <v>24</v>
      </c>
      <c r="AX52" s="74" t="s">
        <v>24</v>
      </c>
      <c r="AY52" s="74" t="s">
        <v>24</v>
      </c>
      <c r="AZ52" s="74" t="s">
        <v>24</v>
      </c>
      <c r="BA52" s="74" t="s">
        <v>24</v>
      </c>
      <c r="BB52" s="74" t="s">
        <v>24</v>
      </c>
      <c r="BC52" s="74" t="s">
        <v>24</v>
      </c>
      <c r="BD52" s="74" t="s">
        <v>24</v>
      </c>
      <c r="BE52" s="74" t="s">
        <v>24</v>
      </c>
      <c r="BF52" s="74" t="s">
        <v>24</v>
      </c>
      <c r="BG52" s="74" t="s">
        <v>24</v>
      </c>
      <c r="BH52" s="74" t="s">
        <v>24</v>
      </c>
      <c r="BI52" s="74" t="s">
        <v>24</v>
      </c>
      <c r="BJ52" s="74" t="s">
        <v>24</v>
      </c>
      <c r="BK52" s="74" t="s">
        <v>24</v>
      </c>
      <c r="BL52" s="74" t="s">
        <v>24</v>
      </c>
      <c r="BM52" s="74" t="s">
        <v>24</v>
      </c>
      <c r="BN52" s="74" t="s">
        <v>24</v>
      </c>
      <c r="BP52" s="85">
        <v>1945</v>
      </c>
    </row>
    <row r="53" spans="2:68">
      <c r="B53" s="85">
        <v>1946</v>
      </c>
      <c r="C53" s="74" t="s">
        <v>24</v>
      </c>
      <c r="D53" s="74" t="s">
        <v>24</v>
      </c>
      <c r="E53" s="74" t="s">
        <v>24</v>
      </c>
      <c r="F53" s="74" t="s">
        <v>24</v>
      </c>
      <c r="G53" s="74" t="s">
        <v>24</v>
      </c>
      <c r="H53" s="74" t="s">
        <v>24</v>
      </c>
      <c r="I53" s="74" t="s">
        <v>24</v>
      </c>
      <c r="J53" s="74" t="s">
        <v>24</v>
      </c>
      <c r="K53" s="74" t="s">
        <v>24</v>
      </c>
      <c r="L53" s="74" t="s">
        <v>24</v>
      </c>
      <c r="M53" s="74" t="s">
        <v>24</v>
      </c>
      <c r="N53" s="74" t="s">
        <v>24</v>
      </c>
      <c r="O53" s="74" t="s">
        <v>24</v>
      </c>
      <c r="P53" s="74" t="s">
        <v>24</v>
      </c>
      <c r="Q53" s="74" t="s">
        <v>24</v>
      </c>
      <c r="R53" s="74" t="s">
        <v>24</v>
      </c>
      <c r="S53" s="74" t="s">
        <v>24</v>
      </c>
      <c r="T53" s="74" t="s">
        <v>24</v>
      </c>
      <c r="U53" s="74" t="s">
        <v>24</v>
      </c>
      <c r="V53" s="74" t="s">
        <v>24</v>
      </c>
      <c r="X53" s="85">
        <v>1946</v>
      </c>
      <c r="Y53" s="74" t="s">
        <v>24</v>
      </c>
      <c r="Z53" s="74" t="s">
        <v>24</v>
      </c>
      <c r="AA53" s="74" t="s">
        <v>24</v>
      </c>
      <c r="AB53" s="74" t="s">
        <v>24</v>
      </c>
      <c r="AC53" s="74" t="s">
        <v>24</v>
      </c>
      <c r="AD53" s="74" t="s">
        <v>24</v>
      </c>
      <c r="AE53" s="74" t="s">
        <v>24</v>
      </c>
      <c r="AF53" s="74" t="s">
        <v>24</v>
      </c>
      <c r="AG53" s="74" t="s">
        <v>24</v>
      </c>
      <c r="AH53" s="74" t="s">
        <v>24</v>
      </c>
      <c r="AI53" s="74" t="s">
        <v>24</v>
      </c>
      <c r="AJ53" s="74" t="s">
        <v>24</v>
      </c>
      <c r="AK53" s="74" t="s">
        <v>24</v>
      </c>
      <c r="AL53" s="74" t="s">
        <v>24</v>
      </c>
      <c r="AM53" s="74" t="s">
        <v>24</v>
      </c>
      <c r="AN53" s="74" t="s">
        <v>24</v>
      </c>
      <c r="AO53" s="74" t="s">
        <v>24</v>
      </c>
      <c r="AP53" s="74" t="s">
        <v>24</v>
      </c>
      <c r="AQ53" s="74" t="s">
        <v>24</v>
      </c>
      <c r="AR53" s="74" t="s">
        <v>24</v>
      </c>
      <c r="AT53" s="85">
        <v>1946</v>
      </c>
      <c r="AU53" s="74" t="s">
        <v>24</v>
      </c>
      <c r="AV53" s="74" t="s">
        <v>24</v>
      </c>
      <c r="AW53" s="74" t="s">
        <v>24</v>
      </c>
      <c r="AX53" s="74" t="s">
        <v>24</v>
      </c>
      <c r="AY53" s="74" t="s">
        <v>24</v>
      </c>
      <c r="AZ53" s="74" t="s">
        <v>24</v>
      </c>
      <c r="BA53" s="74" t="s">
        <v>24</v>
      </c>
      <c r="BB53" s="74" t="s">
        <v>24</v>
      </c>
      <c r="BC53" s="74" t="s">
        <v>24</v>
      </c>
      <c r="BD53" s="74" t="s">
        <v>24</v>
      </c>
      <c r="BE53" s="74" t="s">
        <v>24</v>
      </c>
      <c r="BF53" s="74" t="s">
        <v>24</v>
      </c>
      <c r="BG53" s="74" t="s">
        <v>24</v>
      </c>
      <c r="BH53" s="74" t="s">
        <v>24</v>
      </c>
      <c r="BI53" s="74" t="s">
        <v>24</v>
      </c>
      <c r="BJ53" s="74" t="s">
        <v>24</v>
      </c>
      <c r="BK53" s="74" t="s">
        <v>24</v>
      </c>
      <c r="BL53" s="74" t="s">
        <v>24</v>
      </c>
      <c r="BM53" s="74" t="s">
        <v>24</v>
      </c>
      <c r="BN53" s="74" t="s">
        <v>24</v>
      </c>
      <c r="BP53" s="85">
        <v>1946</v>
      </c>
    </row>
    <row r="54" spans="2:68">
      <c r="B54" s="85">
        <v>1947</v>
      </c>
      <c r="C54" s="74" t="s">
        <v>24</v>
      </c>
      <c r="D54" s="74" t="s">
        <v>24</v>
      </c>
      <c r="E54" s="74" t="s">
        <v>24</v>
      </c>
      <c r="F54" s="74" t="s">
        <v>24</v>
      </c>
      <c r="G54" s="74" t="s">
        <v>24</v>
      </c>
      <c r="H54" s="74" t="s">
        <v>24</v>
      </c>
      <c r="I54" s="74" t="s">
        <v>24</v>
      </c>
      <c r="J54" s="74" t="s">
        <v>24</v>
      </c>
      <c r="K54" s="74" t="s">
        <v>24</v>
      </c>
      <c r="L54" s="74" t="s">
        <v>24</v>
      </c>
      <c r="M54" s="74" t="s">
        <v>24</v>
      </c>
      <c r="N54" s="74" t="s">
        <v>24</v>
      </c>
      <c r="O54" s="74" t="s">
        <v>24</v>
      </c>
      <c r="P54" s="74" t="s">
        <v>24</v>
      </c>
      <c r="Q54" s="74" t="s">
        <v>24</v>
      </c>
      <c r="R54" s="74" t="s">
        <v>24</v>
      </c>
      <c r="S54" s="74" t="s">
        <v>24</v>
      </c>
      <c r="T54" s="74" t="s">
        <v>24</v>
      </c>
      <c r="U54" s="74" t="s">
        <v>24</v>
      </c>
      <c r="V54" s="74" t="s">
        <v>24</v>
      </c>
      <c r="X54" s="85">
        <v>1947</v>
      </c>
      <c r="Y54" s="74" t="s">
        <v>24</v>
      </c>
      <c r="Z54" s="74" t="s">
        <v>24</v>
      </c>
      <c r="AA54" s="74" t="s">
        <v>24</v>
      </c>
      <c r="AB54" s="74" t="s">
        <v>24</v>
      </c>
      <c r="AC54" s="74" t="s">
        <v>24</v>
      </c>
      <c r="AD54" s="74" t="s">
        <v>24</v>
      </c>
      <c r="AE54" s="74" t="s">
        <v>24</v>
      </c>
      <c r="AF54" s="74" t="s">
        <v>24</v>
      </c>
      <c r="AG54" s="74" t="s">
        <v>24</v>
      </c>
      <c r="AH54" s="74" t="s">
        <v>24</v>
      </c>
      <c r="AI54" s="74" t="s">
        <v>24</v>
      </c>
      <c r="AJ54" s="74" t="s">
        <v>24</v>
      </c>
      <c r="AK54" s="74" t="s">
        <v>24</v>
      </c>
      <c r="AL54" s="74" t="s">
        <v>24</v>
      </c>
      <c r="AM54" s="74" t="s">
        <v>24</v>
      </c>
      <c r="AN54" s="74" t="s">
        <v>24</v>
      </c>
      <c r="AO54" s="74" t="s">
        <v>24</v>
      </c>
      <c r="AP54" s="74" t="s">
        <v>24</v>
      </c>
      <c r="AQ54" s="74" t="s">
        <v>24</v>
      </c>
      <c r="AR54" s="74" t="s">
        <v>24</v>
      </c>
      <c r="AT54" s="85">
        <v>1947</v>
      </c>
      <c r="AU54" s="74" t="s">
        <v>24</v>
      </c>
      <c r="AV54" s="74" t="s">
        <v>24</v>
      </c>
      <c r="AW54" s="74" t="s">
        <v>24</v>
      </c>
      <c r="AX54" s="74" t="s">
        <v>24</v>
      </c>
      <c r="AY54" s="74" t="s">
        <v>24</v>
      </c>
      <c r="AZ54" s="74" t="s">
        <v>24</v>
      </c>
      <c r="BA54" s="74" t="s">
        <v>24</v>
      </c>
      <c r="BB54" s="74" t="s">
        <v>24</v>
      </c>
      <c r="BC54" s="74" t="s">
        <v>24</v>
      </c>
      <c r="BD54" s="74" t="s">
        <v>24</v>
      </c>
      <c r="BE54" s="74" t="s">
        <v>24</v>
      </c>
      <c r="BF54" s="74" t="s">
        <v>24</v>
      </c>
      <c r="BG54" s="74" t="s">
        <v>24</v>
      </c>
      <c r="BH54" s="74" t="s">
        <v>24</v>
      </c>
      <c r="BI54" s="74" t="s">
        <v>24</v>
      </c>
      <c r="BJ54" s="74" t="s">
        <v>24</v>
      </c>
      <c r="BK54" s="74" t="s">
        <v>24</v>
      </c>
      <c r="BL54" s="74" t="s">
        <v>24</v>
      </c>
      <c r="BM54" s="74" t="s">
        <v>24</v>
      </c>
      <c r="BN54" s="74" t="s">
        <v>24</v>
      </c>
      <c r="BP54" s="85">
        <v>1947</v>
      </c>
    </row>
    <row r="55" spans="2:68">
      <c r="B55" s="85">
        <v>1948</v>
      </c>
      <c r="C55" s="74" t="s">
        <v>24</v>
      </c>
      <c r="D55" s="74" t="s">
        <v>24</v>
      </c>
      <c r="E55" s="74" t="s">
        <v>24</v>
      </c>
      <c r="F55" s="74" t="s">
        <v>24</v>
      </c>
      <c r="G55" s="74" t="s">
        <v>24</v>
      </c>
      <c r="H55" s="74" t="s">
        <v>24</v>
      </c>
      <c r="I55" s="74" t="s">
        <v>24</v>
      </c>
      <c r="J55" s="74" t="s">
        <v>24</v>
      </c>
      <c r="K55" s="74" t="s">
        <v>24</v>
      </c>
      <c r="L55" s="74" t="s">
        <v>24</v>
      </c>
      <c r="M55" s="74" t="s">
        <v>24</v>
      </c>
      <c r="N55" s="74" t="s">
        <v>24</v>
      </c>
      <c r="O55" s="74" t="s">
        <v>24</v>
      </c>
      <c r="P55" s="74" t="s">
        <v>24</v>
      </c>
      <c r="Q55" s="74" t="s">
        <v>24</v>
      </c>
      <c r="R55" s="74" t="s">
        <v>24</v>
      </c>
      <c r="S55" s="74" t="s">
        <v>24</v>
      </c>
      <c r="T55" s="74" t="s">
        <v>24</v>
      </c>
      <c r="U55" s="74" t="s">
        <v>24</v>
      </c>
      <c r="V55" s="74" t="s">
        <v>24</v>
      </c>
      <c r="X55" s="85">
        <v>1948</v>
      </c>
      <c r="Y55" s="74" t="s">
        <v>24</v>
      </c>
      <c r="Z55" s="74" t="s">
        <v>24</v>
      </c>
      <c r="AA55" s="74" t="s">
        <v>24</v>
      </c>
      <c r="AB55" s="74" t="s">
        <v>24</v>
      </c>
      <c r="AC55" s="74" t="s">
        <v>24</v>
      </c>
      <c r="AD55" s="74" t="s">
        <v>24</v>
      </c>
      <c r="AE55" s="74" t="s">
        <v>24</v>
      </c>
      <c r="AF55" s="74" t="s">
        <v>24</v>
      </c>
      <c r="AG55" s="74" t="s">
        <v>24</v>
      </c>
      <c r="AH55" s="74" t="s">
        <v>24</v>
      </c>
      <c r="AI55" s="74" t="s">
        <v>24</v>
      </c>
      <c r="AJ55" s="74" t="s">
        <v>24</v>
      </c>
      <c r="AK55" s="74" t="s">
        <v>24</v>
      </c>
      <c r="AL55" s="74" t="s">
        <v>24</v>
      </c>
      <c r="AM55" s="74" t="s">
        <v>24</v>
      </c>
      <c r="AN55" s="74" t="s">
        <v>24</v>
      </c>
      <c r="AO55" s="74" t="s">
        <v>24</v>
      </c>
      <c r="AP55" s="74" t="s">
        <v>24</v>
      </c>
      <c r="AQ55" s="74" t="s">
        <v>24</v>
      </c>
      <c r="AR55" s="74" t="s">
        <v>24</v>
      </c>
      <c r="AT55" s="85">
        <v>1948</v>
      </c>
      <c r="AU55" s="74" t="s">
        <v>24</v>
      </c>
      <c r="AV55" s="74" t="s">
        <v>24</v>
      </c>
      <c r="AW55" s="74" t="s">
        <v>24</v>
      </c>
      <c r="AX55" s="74" t="s">
        <v>24</v>
      </c>
      <c r="AY55" s="74" t="s">
        <v>24</v>
      </c>
      <c r="AZ55" s="74" t="s">
        <v>24</v>
      </c>
      <c r="BA55" s="74" t="s">
        <v>24</v>
      </c>
      <c r="BB55" s="74" t="s">
        <v>24</v>
      </c>
      <c r="BC55" s="74" t="s">
        <v>24</v>
      </c>
      <c r="BD55" s="74" t="s">
        <v>24</v>
      </c>
      <c r="BE55" s="74" t="s">
        <v>24</v>
      </c>
      <c r="BF55" s="74" t="s">
        <v>24</v>
      </c>
      <c r="BG55" s="74" t="s">
        <v>24</v>
      </c>
      <c r="BH55" s="74" t="s">
        <v>24</v>
      </c>
      <c r="BI55" s="74" t="s">
        <v>24</v>
      </c>
      <c r="BJ55" s="74" t="s">
        <v>24</v>
      </c>
      <c r="BK55" s="74" t="s">
        <v>24</v>
      </c>
      <c r="BL55" s="74" t="s">
        <v>24</v>
      </c>
      <c r="BM55" s="74" t="s">
        <v>24</v>
      </c>
      <c r="BN55" s="74" t="s">
        <v>24</v>
      </c>
      <c r="BP55" s="85">
        <v>1948</v>
      </c>
    </row>
    <row r="56" spans="2:68">
      <c r="B56" s="85">
        <v>1949</v>
      </c>
      <c r="C56" s="74" t="s">
        <v>24</v>
      </c>
      <c r="D56" s="74" t="s">
        <v>24</v>
      </c>
      <c r="E56" s="74" t="s">
        <v>24</v>
      </c>
      <c r="F56" s="74" t="s">
        <v>24</v>
      </c>
      <c r="G56" s="74" t="s">
        <v>24</v>
      </c>
      <c r="H56" s="74" t="s">
        <v>24</v>
      </c>
      <c r="I56" s="74" t="s">
        <v>24</v>
      </c>
      <c r="J56" s="74" t="s">
        <v>24</v>
      </c>
      <c r="K56" s="74" t="s">
        <v>24</v>
      </c>
      <c r="L56" s="74" t="s">
        <v>24</v>
      </c>
      <c r="M56" s="74" t="s">
        <v>24</v>
      </c>
      <c r="N56" s="74" t="s">
        <v>24</v>
      </c>
      <c r="O56" s="74" t="s">
        <v>24</v>
      </c>
      <c r="P56" s="74" t="s">
        <v>24</v>
      </c>
      <c r="Q56" s="74" t="s">
        <v>24</v>
      </c>
      <c r="R56" s="74" t="s">
        <v>24</v>
      </c>
      <c r="S56" s="74" t="s">
        <v>24</v>
      </c>
      <c r="T56" s="74" t="s">
        <v>24</v>
      </c>
      <c r="U56" s="74" t="s">
        <v>24</v>
      </c>
      <c r="V56" s="74" t="s">
        <v>24</v>
      </c>
      <c r="X56" s="85">
        <v>1949</v>
      </c>
      <c r="Y56" s="74" t="s">
        <v>24</v>
      </c>
      <c r="Z56" s="74" t="s">
        <v>24</v>
      </c>
      <c r="AA56" s="74" t="s">
        <v>24</v>
      </c>
      <c r="AB56" s="74" t="s">
        <v>24</v>
      </c>
      <c r="AC56" s="74" t="s">
        <v>24</v>
      </c>
      <c r="AD56" s="74" t="s">
        <v>24</v>
      </c>
      <c r="AE56" s="74" t="s">
        <v>24</v>
      </c>
      <c r="AF56" s="74" t="s">
        <v>24</v>
      </c>
      <c r="AG56" s="74" t="s">
        <v>24</v>
      </c>
      <c r="AH56" s="74" t="s">
        <v>24</v>
      </c>
      <c r="AI56" s="74" t="s">
        <v>24</v>
      </c>
      <c r="AJ56" s="74" t="s">
        <v>24</v>
      </c>
      <c r="AK56" s="74" t="s">
        <v>24</v>
      </c>
      <c r="AL56" s="74" t="s">
        <v>24</v>
      </c>
      <c r="AM56" s="74" t="s">
        <v>24</v>
      </c>
      <c r="AN56" s="74" t="s">
        <v>24</v>
      </c>
      <c r="AO56" s="74" t="s">
        <v>24</v>
      </c>
      <c r="AP56" s="74" t="s">
        <v>24</v>
      </c>
      <c r="AQ56" s="74" t="s">
        <v>24</v>
      </c>
      <c r="AR56" s="74" t="s">
        <v>24</v>
      </c>
      <c r="AT56" s="85">
        <v>1949</v>
      </c>
      <c r="AU56" s="74" t="s">
        <v>24</v>
      </c>
      <c r="AV56" s="74" t="s">
        <v>24</v>
      </c>
      <c r="AW56" s="74" t="s">
        <v>24</v>
      </c>
      <c r="AX56" s="74" t="s">
        <v>24</v>
      </c>
      <c r="AY56" s="74" t="s">
        <v>24</v>
      </c>
      <c r="AZ56" s="74" t="s">
        <v>24</v>
      </c>
      <c r="BA56" s="74" t="s">
        <v>24</v>
      </c>
      <c r="BB56" s="74" t="s">
        <v>24</v>
      </c>
      <c r="BC56" s="74" t="s">
        <v>24</v>
      </c>
      <c r="BD56" s="74" t="s">
        <v>24</v>
      </c>
      <c r="BE56" s="74" t="s">
        <v>24</v>
      </c>
      <c r="BF56" s="74" t="s">
        <v>24</v>
      </c>
      <c r="BG56" s="74" t="s">
        <v>24</v>
      </c>
      <c r="BH56" s="74" t="s">
        <v>24</v>
      </c>
      <c r="BI56" s="74" t="s">
        <v>24</v>
      </c>
      <c r="BJ56" s="74" t="s">
        <v>24</v>
      </c>
      <c r="BK56" s="74" t="s">
        <v>24</v>
      </c>
      <c r="BL56" s="74" t="s">
        <v>24</v>
      </c>
      <c r="BM56" s="74" t="s">
        <v>24</v>
      </c>
      <c r="BN56" s="74" t="s">
        <v>24</v>
      </c>
      <c r="BP56" s="85">
        <v>1949</v>
      </c>
    </row>
    <row r="57" spans="2:68">
      <c r="B57" s="86">
        <v>1950</v>
      </c>
      <c r="C57" s="74" t="s">
        <v>24</v>
      </c>
      <c r="D57" s="74" t="s">
        <v>24</v>
      </c>
      <c r="E57" s="74" t="s">
        <v>24</v>
      </c>
      <c r="F57" s="74" t="s">
        <v>24</v>
      </c>
      <c r="G57" s="74" t="s">
        <v>24</v>
      </c>
      <c r="H57" s="74" t="s">
        <v>24</v>
      </c>
      <c r="I57" s="74" t="s">
        <v>24</v>
      </c>
      <c r="J57" s="74" t="s">
        <v>24</v>
      </c>
      <c r="K57" s="74" t="s">
        <v>24</v>
      </c>
      <c r="L57" s="74" t="s">
        <v>24</v>
      </c>
      <c r="M57" s="74" t="s">
        <v>24</v>
      </c>
      <c r="N57" s="74" t="s">
        <v>24</v>
      </c>
      <c r="O57" s="74" t="s">
        <v>24</v>
      </c>
      <c r="P57" s="74" t="s">
        <v>24</v>
      </c>
      <c r="Q57" s="74" t="s">
        <v>24</v>
      </c>
      <c r="R57" s="74" t="s">
        <v>24</v>
      </c>
      <c r="S57" s="74" t="s">
        <v>24</v>
      </c>
      <c r="T57" s="74" t="s">
        <v>24</v>
      </c>
      <c r="U57" s="74" t="s">
        <v>24</v>
      </c>
      <c r="V57" s="74" t="s">
        <v>24</v>
      </c>
      <c r="X57" s="86">
        <v>1950</v>
      </c>
      <c r="Y57" s="74" t="s">
        <v>24</v>
      </c>
      <c r="Z57" s="74" t="s">
        <v>24</v>
      </c>
      <c r="AA57" s="74" t="s">
        <v>24</v>
      </c>
      <c r="AB57" s="74" t="s">
        <v>24</v>
      </c>
      <c r="AC57" s="74" t="s">
        <v>24</v>
      </c>
      <c r="AD57" s="74" t="s">
        <v>24</v>
      </c>
      <c r="AE57" s="74" t="s">
        <v>24</v>
      </c>
      <c r="AF57" s="74" t="s">
        <v>24</v>
      </c>
      <c r="AG57" s="74" t="s">
        <v>24</v>
      </c>
      <c r="AH57" s="74" t="s">
        <v>24</v>
      </c>
      <c r="AI57" s="74" t="s">
        <v>24</v>
      </c>
      <c r="AJ57" s="74" t="s">
        <v>24</v>
      </c>
      <c r="AK57" s="74" t="s">
        <v>24</v>
      </c>
      <c r="AL57" s="74" t="s">
        <v>24</v>
      </c>
      <c r="AM57" s="74" t="s">
        <v>24</v>
      </c>
      <c r="AN57" s="74" t="s">
        <v>24</v>
      </c>
      <c r="AO57" s="74" t="s">
        <v>24</v>
      </c>
      <c r="AP57" s="74" t="s">
        <v>24</v>
      </c>
      <c r="AQ57" s="74" t="s">
        <v>24</v>
      </c>
      <c r="AR57" s="74" t="s">
        <v>24</v>
      </c>
      <c r="AT57" s="86">
        <v>1950</v>
      </c>
      <c r="AU57" s="74" t="s">
        <v>24</v>
      </c>
      <c r="AV57" s="74" t="s">
        <v>24</v>
      </c>
      <c r="AW57" s="74" t="s">
        <v>24</v>
      </c>
      <c r="AX57" s="74" t="s">
        <v>24</v>
      </c>
      <c r="AY57" s="74" t="s">
        <v>24</v>
      </c>
      <c r="AZ57" s="74" t="s">
        <v>24</v>
      </c>
      <c r="BA57" s="74" t="s">
        <v>24</v>
      </c>
      <c r="BB57" s="74" t="s">
        <v>24</v>
      </c>
      <c r="BC57" s="74" t="s">
        <v>24</v>
      </c>
      <c r="BD57" s="74" t="s">
        <v>24</v>
      </c>
      <c r="BE57" s="74" t="s">
        <v>24</v>
      </c>
      <c r="BF57" s="74" t="s">
        <v>24</v>
      </c>
      <c r="BG57" s="74" t="s">
        <v>24</v>
      </c>
      <c r="BH57" s="74" t="s">
        <v>24</v>
      </c>
      <c r="BI57" s="74" t="s">
        <v>24</v>
      </c>
      <c r="BJ57" s="74" t="s">
        <v>24</v>
      </c>
      <c r="BK57" s="74" t="s">
        <v>24</v>
      </c>
      <c r="BL57" s="74" t="s">
        <v>24</v>
      </c>
      <c r="BM57" s="74" t="s">
        <v>24</v>
      </c>
      <c r="BN57" s="74" t="s">
        <v>24</v>
      </c>
      <c r="BP57" s="86">
        <v>1950</v>
      </c>
    </row>
    <row r="58" spans="2:68">
      <c r="B58" s="86">
        <v>1951</v>
      </c>
      <c r="C58" s="74" t="s">
        <v>24</v>
      </c>
      <c r="D58" s="74" t="s">
        <v>24</v>
      </c>
      <c r="E58" s="74" t="s">
        <v>24</v>
      </c>
      <c r="F58" s="74" t="s">
        <v>24</v>
      </c>
      <c r="G58" s="74" t="s">
        <v>24</v>
      </c>
      <c r="H58" s="74" t="s">
        <v>24</v>
      </c>
      <c r="I58" s="74" t="s">
        <v>24</v>
      </c>
      <c r="J58" s="74" t="s">
        <v>24</v>
      </c>
      <c r="K58" s="74" t="s">
        <v>24</v>
      </c>
      <c r="L58" s="74" t="s">
        <v>24</v>
      </c>
      <c r="M58" s="74" t="s">
        <v>24</v>
      </c>
      <c r="N58" s="74" t="s">
        <v>24</v>
      </c>
      <c r="O58" s="74" t="s">
        <v>24</v>
      </c>
      <c r="P58" s="74" t="s">
        <v>24</v>
      </c>
      <c r="Q58" s="74" t="s">
        <v>24</v>
      </c>
      <c r="R58" s="74" t="s">
        <v>24</v>
      </c>
      <c r="S58" s="74" t="s">
        <v>24</v>
      </c>
      <c r="T58" s="74" t="s">
        <v>24</v>
      </c>
      <c r="U58" s="74" t="s">
        <v>24</v>
      </c>
      <c r="V58" s="74" t="s">
        <v>24</v>
      </c>
      <c r="X58" s="86">
        <v>1951</v>
      </c>
      <c r="Y58" s="74" t="s">
        <v>24</v>
      </c>
      <c r="Z58" s="74" t="s">
        <v>24</v>
      </c>
      <c r="AA58" s="74" t="s">
        <v>24</v>
      </c>
      <c r="AB58" s="74" t="s">
        <v>24</v>
      </c>
      <c r="AC58" s="74" t="s">
        <v>24</v>
      </c>
      <c r="AD58" s="74" t="s">
        <v>24</v>
      </c>
      <c r="AE58" s="74" t="s">
        <v>24</v>
      </c>
      <c r="AF58" s="74" t="s">
        <v>24</v>
      </c>
      <c r="AG58" s="74" t="s">
        <v>24</v>
      </c>
      <c r="AH58" s="74" t="s">
        <v>24</v>
      </c>
      <c r="AI58" s="74" t="s">
        <v>24</v>
      </c>
      <c r="AJ58" s="74" t="s">
        <v>24</v>
      </c>
      <c r="AK58" s="74" t="s">
        <v>24</v>
      </c>
      <c r="AL58" s="74" t="s">
        <v>24</v>
      </c>
      <c r="AM58" s="74" t="s">
        <v>24</v>
      </c>
      <c r="AN58" s="74" t="s">
        <v>24</v>
      </c>
      <c r="AO58" s="74" t="s">
        <v>24</v>
      </c>
      <c r="AP58" s="74" t="s">
        <v>24</v>
      </c>
      <c r="AQ58" s="74" t="s">
        <v>24</v>
      </c>
      <c r="AR58" s="74" t="s">
        <v>24</v>
      </c>
      <c r="AT58" s="86">
        <v>1951</v>
      </c>
      <c r="AU58" s="74" t="s">
        <v>24</v>
      </c>
      <c r="AV58" s="74" t="s">
        <v>24</v>
      </c>
      <c r="AW58" s="74" t="s">
        <v>24</v>
      </c>
      <c r="AX58" s="74" t="s">
        <v>24</v>
      </c>
      <c r="AY58" s="74" t="s">
        <v>24</v>
      </c>
      <c r="AZ58" s="74" t="s">
        <v>24</v>
      </c>
      <c r="BA58" s="74" t="s">
        <v>24</v>
      </c>
      <c r="BB58" s="74" t="s">
        <v>24</v>
      </c>
      <c r="BC58" s="74" t="s">
        <v>24</v>
      </c>
      <c r="BD58" s="74" t="s">
        <v>24</v>
      </c>
      <c r="BE58" s="74" t="s">
        <v>24</v>
      </c>
      <c r="BF58" s="74" t="s">
        <v>24</v>
      </c>
      <c r="BG58" s="74" t="s">
        <v>24</v>
      </c>
      <c r="BH58" s="74" t="s">
        <v>24</v>
      </c>
      <c r="BI58" s="74" t="s">
        <v>24</v>
      </c>
      <c r="BJ58" s="74" t="s">
        <v>24</v>
      </c>
      <c r="BK58" s="74" t="s">
        <v>24</v>
      </c>
      <c r="BL58" s="74" t="s">
        <v>24</v>
      </c>
      <c r="BM58" s="74" t="s">
        <v>24</v>
      </c>
      <c r="BN58" s="74" t="s">
        <v>24</v>
      </c>
      <c r="BP58" s="86">
        <v>1951</v>
      </c>
    </row>
    <row r="59" spans="2:68">
      <c r="B59" s="86">
        <v>1952</v>
      </c>
      <c r="C59" s="74" t="s">
        <v>24</v>
      </c>
      <c r="D59" s="74" t="s">
        <v>24</v>
      </c>
      <c r="E59" s="74" t="s">
        <v>24</v>
      </c>
      <c r="F59" s="74" t="s">
        <v>24</v>
      </c>
      <c r="G59" s="74" t="s">
        <v>24</v>
      </c>
      <c r="H59" s="74" t="s">
        <v>24</v>
      </c>
      <c r="I59" s="74" t="s">
        <v>24</v>
      </c>
      <c r="J59" s="74" t="s">
        <v>24</v>
      </c>
      <c r="K59" s="74" t="s">
        <v>24</v>
      </c>
      <c r="L59" s="74" t="s">
        <v>24</v>
      </c>
      <c r="M59" s="74" t="s">
        <v>24</v>
      </c>
      <c r="N59" s="74" t="s">
        <v>24</v>
      </c>
      <c r="O59" s="74" t="s">
        <v>24</v>
      </c>
      <c r="P59" s="74" t="s">
        <v>24</v>
      </c>
      <c r="Q59" s="74" t="s">
        <v>24</v>
      </c>
      <c r="R59" s="74" t="s">
        <v>24</v>
      </c>
      <c r="S59" s="74" t="s">
        <v>24</v>
      </c>
      <c r="T59" s="74" t="s">
        <v>24</v>
      </c>
      <c r="U59" s="74" t="s">
        <v>24</v>
      </c>
      <c r="V59" s="74" t="s">
        <v>24</v>
      </c>
      <c r="X59" s="86">
        <v>1952</v>
      </c>
      <c r="Y59" s="74" t="s">
        <v>24</v>
      </c>
      <c r="Z59" s="74" t="s">
        <v>24</v>
      </c>
      <c r="AA59" s="74" t="s">
        <v>24</v>
      </c>
      <c r="AB59" s="74" t="s">
        <v>24</v>
      </c>
      <c r="AC59" s="74" t="s">
        <v>24</v>
      </c>
      <c r="AD59" s="74" t="s">
        <v>24</v>
      </c>
      <c r="AE59" s="74" t="s">
        <v>24</v>
      </c>
      <c r="AF59" s="74" t="s">
        <v>24</v>
      </c>
      <c r="AG59" s="74" t="s">
        <v>24</v>
      </c>
      <c r="AH59" s="74" t="s">
        <v>24</v>
      </c>
      <c r="AI59" s="74" t="s">
        <v>24</v>
      </c>
      <c r="AJ59" s="74" t="s">
        <v>24</v>
      </c>
      <c r="AK59" s="74" t="s">
        <v>24</v>
      </c>
      <c r="AL59" s="74" t="s">
        <v>24</v>
      </c>
      <c r="AM59" s="74" t="s">
        <v>24</v>
      </c>
      <c r="AN59" s="74" t="s">
        <v>24</v>
      </c>
      <c r="AO59" s="74" t="s">
        <v>24</v>
      </c>
      <c r="AP59" s="74" t="s">
        <v>24</v>
      </c>
      <c r="AQ59" s="74" t="s">
        <v>24</v>
      </c>
      <c r="AR59" s="74" t="s">
        <v>24</v>
      </c>
      <c r="AT59" s="86">
        <v>1952</v>
      </c>
      <c r="AU59" s="74" t="s">
        <v>24</v>
      </c>
      <c r="AV59" s="74" t="s">
        <v>24</v>
      </c>
      <c r="AW59" s="74" t="s">
        <v>24</v>
      </c>
      <c r="AX59" s="74" t="s">
        <v>24</v>
      </c>
      <c r="AY59" s="74" t="s">
        <v>24</v>
      </c>
      <c r="AZ59" s="74" t="s">
        <v>24</v>
      </c>
      <c r="BA59" s="74" t="s">
        <v>24</v>
      </c>
      <c r="BB59" s="74" t="s">
        <v>24</v>
      </c>
      <c r="BC59" s="74" t="s">
        <v>24</v>
      </c>
      <c r="BD59" s="74" t="s">
        <v>24</v>
      </c>
      <c r="BE59" s="74" t="s">
        <v>24</v>
      </c>
      <c r="BF59" s="74" t="s">
        <v>24</v>
      </c>
      <c r="BG59" s="74" t="s">
        <v>24</v>
      </c>
      <c r="BH59" s="74" t="s">
        <v>24</v>
      </c>
      <c r="BI59" s="74" t="s">
        <v>24</v>
      </c>
      <c r="BJ59" s="74" t="s">
        <v>24</v>
      </c>
      <c r="BK59" s="74" t="s">
        <v>24</v>
      </c>
      <c r="BL59" s="74" t="s">
        <v>24</v>
      </c>
      <c r="BM59" s="74" t="s">
        <v>24</v>
      </c>
      <c r="BN59" s="74" t="s">
        <v>24</v>
      </c>
      <c r="BP59" s="86">
        <v>1952</v>
      </c>
    </row>
    <row r="60" spans="2:68">
      <c r="B60" s="86">
        <v>1953</v>
      </c>
      <c r="C60" s="74" t="s">
        <v>24</v>
      </c>
      <c r="D60" s="74" t="s">
        <v>24</v>
      </c>
      <c r="E60" s="74" t="s">
        <v>24</v>
      </c>
      <c r="F60" s="74" t="s">
        <v>24</v>
      </c>
      <c r="G60" s="74" t="s">
        <v>24</v>
      </c>
      <c r="H60" s="74" t="s">
        <v>24</v>
      </c>
      <c r="I60" s="74" t="s">
        <v>24</v>
      </c>
      <c r="J60" s="74" t="s">
        <v>24</v>
      </c>
      <c r="K60" s="74" t="s">
        <v>24</v>
      </c>
      <c r="L60" s="74" t="s">
        <v>24</v>
      </c>
      <c r="M60" s="74" t="s">
        <v>24</v>
      </c>
      <c r="N60" s="74" t="s">
        <v>24</v>
      </c>
      <c r="O60" s="74" t="s">
        <v>24</v>
      </c>
      <c r="P60" s="74" t="s">
        <v>24</v>
      </c>
      <c r="Q60" s="74" t="s">
        <v>24</v>
      </c>
      <c r="R60" s="74" t="s">
        <v>24</v>
      </c>
      <c r="S60" s="74" t="s">
        <v>24</v>
      </c>
      <c r="T60" s="74" t="s">
        <v>24</v>
      </c>
      <c r="U60" s="74" t="s">
        <v>24</v>
      </c>
      <c r="V60" s="74" t="s">
        <v>24</v>
      </c>
      <c r="X60" s="86">
        <v>1953</v>
      </c>
      <c r="Y60" s="74" t="s">
        <v>24</v>
      </c>
      <c r="Z60" s="74" t="s">
        <v>24</v>
      </c>
      <c r="AA60" s="74" t="s">
        <v>24</v>
      </c>
      <c r="AB60" s="74" t="s">
        <v>24</v>
      </c>
      <c r="AC60" s="74" t="s">
        <v>24</v>
      </c>
      <c r="AD60" s="74" t="s">
        <v>24</v>
      </c>
      <c r="AE60" s="74" t="s">
        <v>24</v>
      </c>
      <c r="AF60" s="74" t="s">
        <v>24</v>
      </c>
      <c r="AG60" s="74" t="s">
        <v>24</v>
      </c>
      <c r="AH60" s="74" t="s">
        <v>24</v>
      </c>
      <c r="AI60" s="74" t="s">
        <v>24</v>
      </c>
      <c r="AJ60" s="74" t="s">
        <v>24</v>
      </c>
      <c r="AK60" s="74" t="s">
        <v>24</v>
      </c>
      <c r="AL60" s="74" t="s">
        <v>24</v>
      </c>
      <c r="AM60" s="74" t="s">
        <v>24</v>
      </c>
      <c r="AN60" s="74" t="s">
        <v>24</v>
      </c>
      <c r="AO60" s="74" t="s">
        <v>24</v>
      </c>
      <c r="AP60" s="74" t="s">
        <v>24</v>
      </c>
      <c r="AQ60" s="74" t="s">
        <v>24</v>
      </c>
      <c r="AR60" s="74" t="s">
        <v>24</v>
      </c>
      <c r="AT60" s="86">
        <v>1953</v>
      </c>
      <c r="AU60" s="74" t="s">
        <v>24</v>
      </c>
      <c r="AV60" s="74" t="s">
        <v>24</v>
      </c>
      <c r="AW60" s="74" t="s">
        <v>24</v>
      </c>
      <c r="AX60" s="74" t="s">
        <v>24</v>
      </c>
      <c r="AY60" s="74" t="s">
        <v>24</v>
      </c>
      <c r="AZ60" s="74" t="s">
        <v>24</v>
      </c>
      <c r="BA60" s="74" t="s">
        <v>24</v>
      </c>
      <c r="BB60" s="74" t="s">
        <v>24</v>
      </c>
      <c r="BC60" s="74" t="s">
        <v>24</v>
      </c>
      <c r="BD60" s="74" t="s">
        <v>24</v>
      </c>
      <c r="BE60" s="74" t="s">
        <v>24</v>
      </c>
      <c r="BF60" s="74" t="s">
        <v>24</v>
      </c>
      <c r="BG60" s="74" t="s">
        <v>24</v>
      </c>
      <c r="BH60" s="74" t="s">
        <v>24</v>
      </c>
      <c r="BI60" s="74" t="s">
        <v>24</v>
      </c>
      <c r="BJ60" s="74" t="s">
        <v>24</v>
      </c>
      <c r="BK60" s="74" t="s">
        <v>24</v>
      </c>
      <c r="BL60" s="74" t="s">
        <v>24</v>
      </c>
      <c r="BM60" s="74" t="s">
        <v>24</v>
      </c>
      <c r="BN60" s="74" t="s">
        <v>24</v>
      </c>
      <c r="BP60" s="86">
        <v>1953</v>
      </c>
    </row>
    <row r="61" spans="2:68">
      <c r="B61" s="86">
        <v>1954</v>
      </c>
      <c r="C61" s="74" t="s">
        <v>24</v>
      </c>
      <c r="D61" s="74" t="s">
        <v>24</v>
      </c>
      <c r="E61" s="74" t="s">
        <v>24</v>
      </c>
      <c r="F61" s="74" t="s">
        <v>24</v>
      </c>
      <c r="G61" s="74" t="s">
        <v>24</v>
      </c>
      <c r="H61" s="74" t="s">
        <v>24</v>
      </c>
      <c r="I61" s="74" t="s">
        <v>24</v>
      </c>
      <c r="J61" s="74" t="s">
        <v>24</v>
      </c>
      <c r="K61" s="74" t="s">
        <v>24</v>
      </c>
      <c r="L61" s="74" t="s">
        <v>24</v>
      </c>
      <c r="M61" s="74" t="s">
        <v>24</v>
      </c>
      <c r="N61" s="74" t="s">
        <v>24</v>
      </c>
      <c r="O61" s="74" t="s">
        <v>24</v>
      </c>
      <c r="P61" s="74" t="s">
        <v>24</v>
      </c>
      <c r="Q61" s="74" t="s">
        <v>24</v>
      </c>
      <c r="R61" s="74" t="s">
        <v>24</v>
      </c>
      <c r="S61" s="74" t="s">
        <v>24</v>
      </c>
      <c r="T61" s="74" t="s">
        <v>24</v>
      </c>
      <c r="U61" s="74" t="s">
        <v>24</v>
      </c>
      <c r="V61" s="74" t="s">
        <v>24</v>
      </c>
      <c r="X61" s="86">
        <v>1954</v>
      </c>
      <c r="Y61" s="74" t="s">
        <v>24</v>
      </c>
      <c r="Z61" s="74" t="s">
        <v>24</v>
      </c>
      <c r="AA61" s="74" t="s">
        <v>24</v>
      </c>
      <c r="AB61" s="74" t="s">
        <v>24</v>
      </c>
      <c r="AC61" s="74" t="s">
        <v>24</v>
      </c>
      <c r="AD61" s="74" t="s">
        <v>24</v>
      </c>
      <c r="AE61" s="74" t="s">
        <v>24</v>
      </c>
      <c r="AF61" s="74" t="s">
        <v>24</v>
      </c>
      <c r="AG61" s="74" t="s">
        <v>24</v>
      </c>
      <c r="AH61" s="74" t="s">
        <v>24</v>
      </c>
      <c r="AI61" s="74" t="s">
        <v>24</v>
      </c>
      <c r="AJ61" s="74" t="s">
        <v>24</v>
      </c>
      <c r="AK61" s="74" t="s">
        <v>24</v>
      </c>
      <c r="AL61" s="74" t="s">
        <v>24</v>
      </c>
      <c r="AM61" s="74" t="s">
        <v>24</v>
      </c>
      <c r="AN61" s="74" t="s">
        <v>24</v>
      </c>
      <c r="AO61" s="74" t="s">
        <v>24</v>
      </c>
      <c r="AP61" s="74" t="s">
        <v>24</v>
      </c>
      <c r="AQ61" s="74" t="s">
        <v>24</v>
      </c>
      <c r="AR61" s="74" t="s">
        <v>24</v>
      </c>
      <c r="AT61" s="86">
        <v>1954</v>
      </c>
      <c r="AU61" s="74" t="s">
        <v>24</v>
      </c>
      <c r="AV61" s="74" t="s">
        <v>24</v>
      </c>
      <c r="AW61" s="74" t="s">
        <v>24</v>
      </c>
      <c r="AX61" s="74" t="s">
        <v>24</v>
      </c>
      <c r="AY61" s="74" t="s">
        <v>24</v>
      </c>
      <c r="AZ61" s="74" t="s">
        <v>24</v>
      </c>
      <c r="BA61" s="74" t="s">
        <v>24</v>
      </c>
      <c r="BB61" s="74" t="s">
        <v>24</v>
      </c>
      <c r="BC61" s="74" t="s">
        <v>24</v>
      </c>
      <c r="BD61" s="74" t="s">
        <v>24</v>
      </c>
      <c r="BE61" s="74" t="s">
        <v>24</v>
      </c>
      <c r="BF61" s="74" t="s">
        <v>24</v>
      </c>
      <c r="BG61" s="74" t="s">
        <v>24</v>
      </c>
      <c r="BH61" s="74" t="s">
        <v>24</v>
      </c>
      <c r="BI61" s="74" t="s">
        <v>24</v>
      </c>
      <c r="BJ61" s="74" t="s">
        <v>24</v>
      </c>
      <c r="BK61" s="74" t="s">
        <v>24</v>
      </c>
      <c r="BL61" s="74" t="s">
        <v>24</v>
      </c>
      <c r="BM61" s="74" t="s">
        <v>24</v>
      </c>
      <c r="BN61" s="74" t="s">
        <v>24</v>
      </c>
      <c r="BP61" s="86">
        <v>1954</v>
      </c>
    </row>
    <row r="62" spans="2:68">
      <c r="B62" s="86">
        <v>1955</v>
      </c>
      <c r="C62" s="74" t="s">
        <v>24</v>
      </c>
      <c r="D62" s="74" t="s">
        <v>24</v>
      </c>
      <c r="E62" s="74" t="s">
        <v>24</v>
      </c>
      <c r="F62" s="74" t="s">
        <v>24</v>
      </c>
      <c r="G62" s="74" t="s">
        <v>24</v>
      </c>
      <c r="H62" s="74" t="s">
        <v>24</v>
      </c>
      <c r="I62" s="74" t="s">
        <v>24</v>
      </c>
      <c r="J62" s="74" t="s">
        <v>24</v>
      </c>
      <c r="K62" s="74" t="s">
        <v>24</v>
      </c>
      <c r="L62" s="74" t="s">
        <v>24</v>
      </c>
      <c r="M62" s="74" t="s">
        <v>24</v>
      </c>
      <c r="N62" s="74" t="s">
        <v>24</v>
      </c>
      <c r="O62" s="74" t="s">
        <v>24</v>
      </c>
      <c r="P62" s="74" t="s">
        <v>24</v>
      </c>
      <c r="Q62" s="74" t="s">
        <v>24</v>
      </c>
      <c r="R62" s="74" t="s">
        <v>24</v>
      </c>
      <c r="S62" s="74" t="s">
        <v>24</v>
      </c>
      <c r="T62" s="74" t="s">
        <v>24</v>
      </c>
      <c r="U62" s="74" t="s">
        <v>24</v>
      </c>
      <c r="V62" s="74" t="s">
        <v>24</v>
      </c>
      <c r="X62" s="86">
        <v>1955</v>
      </c>
      <c r="Y62" s="74" t="s">
        <v>24</v>
      </c>
      <c r="Z62" s="74" t="s">
        <v>24</v>
      </c>
      <c r="AA62" s="74" t="s">
        <v>24</v>
      </c>
      <c r="AB62" s="74" t="s">
        <v>24</v>
      </c>
      <c r="AC62" s="74" t="s">
        <v>24</v>
      </c>
      <c r="AD62" s="74" t="s">
        <v>24</v>
      </c>
      <c r="AE62" s="74" t="s">
        <v>24</v>
      </c>
      <c r="AF62" s="74" t="s">
        <v>24</v>
      </c>
      <c r="AG62" s="74" t="s">
        <v>24</v>
      </c>
      <c r="AH62" s="74" t="s">
        <v>24</v>
      </c>
      <c r="AI62" s="74" t="s">
        <v>24</v>
      </c>
      <c r="AJ62" s="74" t="s">
        <v>24</v>
      </c>
      <c r="AK62" s="74" t="s">
        <v>24</v>
      </c>
      <c r="AL62" s="74" t="s">
        <v>24</v>
      </c>
      <c r="AM62" s="74" t="s">
        <v>24</v>
      </c>
      <c r="AN62" s="74" t="s">
        <v>24</v>
      </c>
      <c r="AO62" s="74" t="s">
        <v>24</v>
      </c>
      <c r="AP62" s="74" t="s">
        <v>24</v>
      </c>
      <c r="AQ62" s="74" t="s">
        <v>24</v>
      </c>
      <c r="AR62" s="74" t="s">
        <v>24</v>
      </c>
      <c r="AT62" s="86">
        <v>1955</v>
      </c>
      <c r="AU62" s="74" t="s">
        <v>24</v>
      </c>
      <c r="AV62" s="74" t="s">
        <v>24</v>
      </c>
      <c r="AW62" s="74" t="s">
        <v>24</v>
      </c>
      <c r="AX62" s="74" t="s">
        <v>24</v>
      </c>
      <c r="AY62" s="74" t="s">
        <v>24</v>
      </c>
      <c r="AZ62" s="74" t="s">
        <v>24</v>
      </c>
      <c r="BA62" s="74" t="s">
        <v>24</v>
      </c>
      <c r="BB62" s="74" t="s">
        <v>24</v>
      </c>
      <c r="BC62" s="74" t="s">
        <v>24</v>
      </c>
      <c r="BD62" s="74" t="s">
        <v>24</v>
      </c>
      <c r="BE62" s="74" t="s">
        <v>24</v>
      </c>
      <c r="BF62" s="74" t="s">
        <v>24</v>
      </c>
      <c r="BG62" s="74" t="s">
        <v>24</v>
      </c>
      <c r="BH62" s="74" t="s">
        <v>24</v>
      </c>
      <c r="BI62" s="74" t="s">
        <v>24</v>
      </c>
      <c r="BJ62" s="74" t="s">
        <v>24</v>
      </c>
      <c r="BK62" s="74" t="s">
        <v>24</v>
      </c>
      <c r="BL62" s="74" t="s">
        <v>24</v>
      </c>
      <c r="BM62" s="74" t="s">
        <v>24</v>
      </c>
      <c r="BN62" s="74" t="s">
        <v>24</v>
      </c>
      <c r="BP62" s="86">
        <v>1955</v>
      </c>
    </row>
    <row r="63" spans="2:68">
      <c r="B63" s="86">
        <v>1956</v>
      </c>
      <c r="C63" s="74" t="s">
        <v>24</v>
      </c>
      <c r="D63" s="74" t="s">
        <v>24</v>
      </c>
      <c r="E63" s="74" t="s">
        <v>24</v>
      </c>
      <c r="F63" s="74" t="s">
        <v>24</v>
      </c>
      <c r="G63" s="74" t="s">
        <v>24</v>
      </c>
      <c r="H63" s="74" t="s">
        <v>24</v>
      </c>
      <c r="I63" s="74" t="s">
        <v>24</v>
      </c>
      <c r="J63" s="74" t="s">
        <v>24</v>
      </c>
      <c r="K63" s="74" t="s">
        <v>24</v>
      </c>
      <c r="L63" s="74" t="s">
        <v>24</v>
      </c>
      <c r="M63" s="74" t="s">
        <v>24</v>
      </c>
      <c r="N63" s="74" t="s">
        <v>24</v>
      </c>
      <c r="O63" s="74" t="s">
        <v>24</v>
      </c>
      <c r="P63" s="74" t="s">
        <v>24</v>
      </c>
      <c r="Q63" s="74" t="s">
        <v>24</v>
      </c>
      <c r="R63" s="74" t="s">
        <v>24</v>
      </c>
      <c r="S63" s="74" t="s">
        <v>24</v>
      </c>
      <c r="T63" s="74" t="s">
        <v>24</v>
      </c>
      <c r="U63" s="74" t="s">
        <v>24</v>
      </c>
      <c r="V63" s="74" t="s">
        <v>24</v>
      </c>
      <c r="X63" s="86">
        <v>1956</v>
      </c>
      <c r="Y63" s="74" t="s">
        <v>24</v>
      </c>
      <c r="Z63" s="74" t="s">
        <v>24</v>
      </c>
      <c r="AA63" s="74" t="s">
        <v>24</v>
      </c>
      <c r="AB63" s="74" t="s">
        <v>24</v>
      </c>
      <c r="AC63" s="74" t="s">
        <v>24</v>
      </c>
      <c r="AD63" s="74" t="s">
        <v>24</v>
      </c>
      <c r="AE63" s="74" t="s">
        <v>24</v>
      </c>
      <c r="AF63" s="74" t="s">
        <v>24</v>
      </c>
      <c r="AG63" s="74" t="s">
        <v>24</v>
      </c>
      <c r="AH63" s="74" t="s">
        <v>24</v>
      </c>
      <c r="AI63" s="74" t="s">
        <v>24</v>
      </c>
      <c r="AJ63" s="74" t="s">
        <v>24</v>
      </c>
      <c r="AK63" s="74" t="s">
        <v>24</v>
      </c>
      <c r="AL63" s="74" t="s">
        <v>24</v>
      </c>
      <c r="AM63" s="74" t="s">
        <v>24</v>
      </c>
      <c r="AN63" s="74" t="s">
        <v>24</v>
      </c>
      <c r="AO63" s="74" t="s">
        <v>24</v>
      </c>
      <c r="AP63" s="74" t="s">
        <v>24</v>
      </c>
      <c r="AQ63" s="74" t="s">
        <v>24</v>
      </c>
      <c r="AR63" s="74" t="s">
        <v>24</v>
      </c>
      <c r="AT63" s="86">
        <v>1956</v>
      </c>
      <c r="AU63" s="74" t="s">
        <v>24</v>
      </c>
      <c r="AV63" s="74" t="s">
        <v>24</v>
      </c>
      <c r="AW63" s="74" t="s">
        <v>24</v>
      </c>
      <c r="AX63" s="74" t="s">
        <v>24</v>
      </c>
      <c r="AY63" s="74" t="s">
        <v>24</v>
      </c>
      <c r="AZ63" s="74" t="s">
        <v>24</v>
      </c>
      <c r="BA63" s="74" t="s">
        <v>24</v>
      </c>
      <c r="BB63" s="74" t="s">
        <v>24</v>
      </c>
      <c r="BC63" s="74" t="s">
        <v>24</v>
      </c>
      <c r="BD63" s="74" t="s">
        <v>24</v>
      </c>
      <c r="BE63" s="74" t="s">
        <v>24</v>
      </c>
      <c r="BF63" s="74" t="s">
        <v>24</v>
      </c>
      <c r="BG63" s="74" t="s">
        <v>24</v>
      </c>
      <c r="BH63" s="74" t="s">
        <v>24</v>
      </c>
      <c r="BI63" s="74" t="s">
        <v>24</v>
      </c>
      <c r="BJ63" s="74" t="s">
        <v>24</v>
      </c>
      <c r="BK63" s="74" t="s">
        <v>24</v>
      </c>
      <c r="BL63" s="74" t="s">
        <v>24</v>
      </c>
      <c r="BM63" s="74" t="s">
        <v>24</v>
      </c>
      <c r="BN63" s="74" t="s">
        <v>24</v>
      </c>
      <c r="BP63" s="86">
        <v>1956</v>
      </c>
    </row>
    <row r="64" spans="2:68">
      <c r="B64" s="86">
        <v>1957</v>
      </c>
      <c r="C64" s="74" t="s">
        <v>24</v>
      </c>
      <c r="D64" s="74" t="s">
        <v>24</v>
      </c>
      <c r="E64" s="74" t="s">
        <v>24</v>
      </c>
      <c r="F64" s="74" t="s">
        <v>24</v>
      </c>
      <c r="G64" s="74" t="s">
        <v>24</v>
      </c>
      <c r="H64" s="74" t="s">
        <v>24</v>
      </c>
      <c r="I64" s="74" t="s">
        <v>24</v>
      </c>
      <c r="J64" s="74" t="s">
        <v>24</v>
      </c>
      <c r="K64" s="74" t="s">
        <v>24</v>
      </c>
      <c r="L64" s="74" t="s">
        <v>24</v>
      </c>
      <c r="M64" s="74" t="s">
        <v>24</v>
      </c>
      <c r="N64" s="74" t="s">
        <v>24</v>
      </c>
      <c r="O64" s="74" t="s">
        <v>24</v>
      </c>
      <c r="P64" s="74" t="s">
        <v>24</v>
      </c>
      <c r="Q64" s="74" t="s">
        <v>24</v>
      </c>
      <c r="R64" s="74" t="s">
        <v>24</v>
      </c>
      <c r="S64" s="74" t="s">
        <v>24</v>
      </c>
      <c r="T64" s="74" t="s">
        <v>24</v>
      </c>
      <c r="U64" s="74" t="s">
        <v>24</v>
      </c>
      <c r="V64" s="74" t="s">
        <v>24</v>
      </c>
      <c r="X64" s="86">
        <v>1957</v>
      </c>
      <c r="Y64" s="74" t="s">
        <v>24</v>
      </c>
      <c r="Z64" s="74" t="s">
        <v>24</v>
      </c>
      <c r="AA64" s="74" t="s">
        <v>24</v>
      </c>
      <c r="AB64" s="74" t="s">
        <v>24</v>
      </c>
      <c r="AC64" s="74" t="s">
        <v>24</v>
      </c>
      <c r="AD64" s="74" t="s">
        <v>24</v>
      </c>
      <c r="AE64" s="74" t="s">
        <v>24</v>
      </c>
      <c r="AF64" s="74" t="s">
        <v>24</v>
      </c>
      <c r="AG64" s="74" t="s">
        <v>24</v>
      </c>
      <c r="AH64" s="74" t="s">
        <v>24</v>
      </c>
      <c r="AI64" s="74" t="s">
        <v>24</v>
      </c>
      <c r="AJ64" s="74" t="s">
        <v>24</v>
      </c>
      <c r="AK64" s="74" t="s">
        <v>24</v>
      </c>
      <c r="AL64" s="74" t="s">
        <v>24</v>
      </c>
      <c r="AM64" s="74" t="s">
        <v>24</v>
      </c>
      <c r="AN64" s="74" t="s">
        <v>24</v>
      </c>
      <c r="AO64" s="74" t="s">
        <v>24</v>
      </c>
      <c r="AP64" s="74" t="s">
        <v>24</v>
      </c>
      <c r="AQ64" s="74" t="s">
        <v>24</v>
      </c>
      <c r="AR64" s="74" t="s">
        <v>24</v>
      </c>
      <c r="AT64" s="86">
        <v>1957</v>
      </c>
      <c r="AU64" s="74" t="s">
        <v>24</v>
      </c>
      <c r="AV64" s="74" t="s">
        <v>24</v>
      </c>
      <c r="AW64" s="74" t="s">
        <v>24</v>
      </c>
      <c r="AX64" s="74" t="s">
        <v>24</v>
      </c>
      <c r="AY64" s="74" t="s">
        <v>24</v>
      </c>
      <c r="AZ64" s="74" t="s">
        <v>24</v>
      </c>
      <c r="BA64" s="74" t="s">
        <v>24</v>
      </c>
      <c r="BB64" s="74" t="s">
        <v>24</v>
      </c>
      <c r="BC64" s="74" t="s">
        <v>24</v>
      </c>
      <c r="BD64" s="74" t="s">
        <v>24</v>
      </c>
      <c r="BE64" s="74" t="s">
        <v>24</v>
      </c>
      <c r="BF64" s="74" t="s">
        <v>24</v>
      </c>
      <c r="BG64" s="74" t="s">
        <v>24</v>
      </c>
      <c r="BH64" s="74" t="s">
        <v>24</v>
      </c>
      <c r="BI64" s="74" t="s">
        <v>24</v>
      </c>
      <c r="BJ64" s="74" t="s">
        <v>24</v>
      </c>
      <c r="BK64" s="74" t="s">
        <v>24</v>
      </c>
      <c r="BL64" s="74" t="s">
        <v>24</v>
      </c>
      <c r="BM64" s="74" t="s">
        <v>24</v>
      </c>
      <c r="BN64" s="74" t="s">
        <v>24</v>
      </c>
      <c r="BP64" s="86">
        <v>1957</v>
      </c>
    </row>
    <row r="65" spans="2:68">
      <c r="B65" s="87">
        <v>1958</v>
      </c>
      <c r="C65" s="74" t="s">
        <v>24</v>
      </c>
      <c r="D65" s="74" t="s">
        <v>24</v>
      </c>
      <c r="E65" s="74" t="s">
        <v>24</v>
      </c>
      <c r="F65" s="74" t="s">
        <v>24</v>
      </c>
      <c r="G65" s="74" t="s">
        <v>24</v>
      </c>
      <c r="H65" s="74" t="s">
        <v>24</v>
      </c>
      <c r="I65" s="74" t="s">
        <v>24</v>
      </c>
      <c r="J65" s="74" t="s">
        <v>24</v>
      </c>
      <c r="K65" s="74" t="s">
        <v>24</v>
      </c>
      <c r="L65" s="74" t="s">
        <v>24</v>
      </c>
      <c r="M65" s="74" t="s">
        <v>24</v>
      </c>
      <c r="N65" s="74" t="s">
        <v>24</v>
      </c>
      <c r="O65" s="74" t="s">
        <v>24</v>
      </c>
      <c r="P65" s="74" t="s">
        <v>24</v>
      </c>
      <c r="Q65" s="74" t="s">
        <v>24</v>
      </c>
      <c r="R65" s="74" t="s">
        <v>24</v>
      </c>
      <c r="S65" s="74" t="s">
        <v>24</v>
      </c>
      <c r="T65" s="74" t="s">
        <v>24</v>
      </c>
      <c r="U65" s="74" t="s">
        <v>24</v>
      </c>
      <c r="V65" s="74" t="s">
        <v>24</v>
      </c>
      <c r="X65" s="87">
        <v>1958</v>
      </c>
      <c r="Y65" s="74" t="s">
        <v>24</v>
      </c>
      <c r="Z65" s="74" t="s">
        <v>24</v>
      </c>
      <c r="AA65" s="74" t="s">
        <v>24</v>
      </c>
      <c r="AB65" s="74" t="s">
        <v>24</v>
      </c>
      <c r="AC65" s="74" t="s">
        <v>24</v>
      </c>
      <c r="AD65" s="74" t="s">
        <v>24</v>
      </c>
      <c r="AE65" s="74" t="s">
        <v>24</v>
      </c>
      <c r="AF65" s="74" t="s">
        <v>24</v>
      </c>
      <c r="AG65" s="74" t="s">
        <v>24</v>
      </c>
      <c r="AH65" s="74" t="s">
        <v>24</v>
      </c>
      <c r="AI65" s="74" t="s">
        <v>24</v>
      </c>
      <c r="AJ65" s="74" t="s">
        <v>24</v>
      </c>
      <c r="AK65" s="74" t="s">
        <v>24</v>
      </c>
      <c r="AL65" s="74" t="s">
        <v>24</v>
      </c>
      <c r="AM65" s="74" t="s">
        <v>24</v>
      </c>
      <c r="AN65" s="74" t="s">
        <v>24</v>
      </c>
      <c r="AO65" s="74" t="s">
        <v>24</v>
      </c>
      <c r="AP65" s="74" t="s">
        <v>24</v>
      </c>
      <c r="AQ65" s="74" t="s">
        <v>24</v>
      </c>
      <c r="AR65" s="74" t="s">
        <v>24</v>
      </c>
      <c r="AT65" s="87">
        <v>1958</v>
      </c>
      <c r="AU65" s="74" t="s">
        <v>24</v>
      </c>
      <c r="AV65" s="74" t="s">
        <v>24</v>
      </c>
      <c r="AW65" s="74" t="s">
        <v>24</v>
      </c>
      <c r="AX65" s="74" t="s">
        <v>24</v>
      </c>
      <c r="AY65" s="74" t="s">
        <v>24</v>
      </c>
      <c r="AZ65" s="74" t="s">
        <v>24</v>
      </c>
      <c r="BA65" s="74" t="s">
        <v>24</v>
      </c>
      <c r="BB65" s="74" t="s">
        <v>24</v>
      </c>
      <c r="BC65" s="74" t="s">
        <v>24</v>
      </c>
      <c r="BD65" s="74" t="s">
        <v>24</v>
      </c>
      <c r="BE65" s="74" t="s">
        <v>24</v>
      </c>
      <c r="BF65" s="74" t="s">
        <v>24</v>
      </c>
      <c r="BG65" s="74" t="s">
        <v>24</v>
      </c>
      <c r="BH65" s="74" t="s">
        <v>24</v>
      </c>
      <c r="BI65" s="74" t="s">
        <v>24</v>
      </c>
      <c r="BJ65" s="74" t="s">
        <v>24</v>
      </c>
      <c r="BK65" s="74" t="s">
        <v>24</v>
      </c>
      <c r="BL65" s="74" t="s">
        <v>24</v>
      </c>
      <c r="BM65" s="74" t="s">
        <v>24</v>
      </c>
      <c r="BN65" s="74" t="s">
        <v>24</v>
      </c>
      <c r="BP65" s="87">
        <v>1958</v>
      </c>
    </row>
    <row r="66" spans="2:68">
      <c r="B66" s="87">
        <v>1959</v>
      </c>
      <c r="C66" s="74" t="s">
        <v>24</v>
      </c>
      <c r="D66" s="74" t="s">
        <v>24</v>
      </c>
      <c r="E66" s="74" t="s">
        <v>24</v>
      </c>
      <c r="F66" s="74" t="s">
        <v>24</v>
      </c>
      <c r="G66" s="74" t="s">
        <v>24</v>
      </c>
      <c r="H66" s="74" t="s">
        <v>24</v>
      </c>
      <c r="I66" s="74" t="s">
        <v>24</v>
      </c>
      <c r="J66" s="74" t="s">
        <v>24</v>
      </c>
      <c r="K66" s="74" t="s">
        <v>24</v>
      </c>
      <c r="L66" s="74" t="s">
        <v>24</v>
      </c>
      <c r="M66" s="74" t="s">
        <v>24</v>
      </c>
      <c r="N66" s="74" t="s">
        <v>24</v>
      </c>
      <c r="O66" s="74" t="s">
        <v>24</v>
      </c>
      <c r="P66" s="74" t="s">
        <v>24</v>
      </c>
      <c r="Q66" s="74" t="s">
        <v>24</v>
      </c>
      <c r="R66" s="74" t="s">
        <v>24</v>
      </c>
      <c r="S66" s="74" t="s">
        <v>24</v>
      </c>
      <c r="T66" s="74" t="s">
        <v>24</v>
      </c>
      <c r="U66" s="74" t="s">
        <v>24</v>
      </c>
      <c r="V66" s="74" t="s">
        <v>24</v>
      </c>
      <c r="X66" s="87">
        <v>1959</v>
      </c>
      <c r="Y66" s="74" t="s">
        <v>24</v>
      </c>
      <c r="Z66" s="74" t="s">
        <v>24</v>
      </c>
      <c r="AA66" s="74" t="s">
        <v>24</v>
      </c>
      <c r="AB66" s="74" t="s">
        <v>24</v>
      </c>
      <c r="AC66" s="74" t="s">
        <v>24</v>
      </c>
      <c r="AD66" s="74" t="s">
        <v>24</v>
      </c>
      <c r="AE66" s="74" t="s">
        <v>24</v>
      </c>
      <c r="AF66" s="74" t="s">
        <v>24</v>
      </c>
      <c r="AG66" s="74" t="s">
        <v>24</v>
      </c>
      <c r="AH66" s="74" t="s">
        <v>24</v>
      </c>
      <c r="AI66" s="74" t="s">
        <v>24</v>
      </c>
      <c r="AJ66" s="74" t="s">
        <v>24</v>
      </c>
      <c r="AK66" s="74" t="s">
        <v>24</v>
      </c>
      <c r="AL66" s="74" t="s">
        <v>24</v>
      </c>
      <c r="AM66" s="74" t="s">
        <v>24</v>
      </c>
      <c r="AN66" s="74" t="s">
        <v>24</v>
      </c>
      <c r="AO66" s="74" t="s">
        <v>24</v>
      </c>
      <c r="AP66" s="74" t="s">
        <v>24</v>
      </c>
      <c r="AQ66" s="74" t="s">
        <v>24</v>
      </c>
      <c r="AR66" s="74" t="s">
        <v>24</v>
      </c>
      <c r="AT66" s="87">
        <v>1959</v>
      </c>
      <c r="AU66" s="74" t="s">
        <v>24</v>
      </c>
      <c r="AV66" s="74" t="s">
        <v>24</v>
      </c>
      <c r="AW66" s="74" t="s">
        <v>24</v>
      </c>
      <c r="AX66" s="74" t="s">
        <v>24</v>
      </c>
      <c r="AY66" s="74" t="s">
        <v>24</v>
      </c>
      <c r="AZ66" s="74" t="s">
        <v>24</v>
      </c>
      <c r="BA66" s="74" t="s">
        <v>24</v>
      </c>
      <c r="BB66" s="74" t="s">
        <v>24</v>
      </c>
      <c r="BC66" s="74" t="s">
        <v>24</v>
      </c>
      <c r="BD66" s="74" t="s">
        <v>24</v>
      </c>
      <c r="BE66" s="74" t="s">
        <v>24</v>
      </c>
      <c r="BF66" s="74" t="s">
        <v>24</v>
      </c>
      <c r="BG66" s="74" t="s">
        <v>24</v>
      </c>
      <c r="BH66" s="74" t="s">
        <v>24</v>
      </c>
      <c r="BI66" s="74" t="s">
        <v>24</v>
      </c>
      <c r="BJ66" s="74" t="s">
        <v>24</v>
      </c>
      <c r="BK66" s="74" t="s">
        <v>24</v>
      </c>
      <c r="BL66" s="74" t="s">
        <v>24</v>
      </c>
      <c r="BM66" s="74" t="s">
        <v>24</v>
      </c>
      <c r="BN66" s="74" t="s">
        <v>24</v>
      </c>
      <c r="BP66" s="87">
        <v>1959</v>
      </c>
    </row>
    <row r="67" spans="2:68">
      <c r="B67" s="87">
        <v>1960</v>
      </c>
      <c r="C67" s="74" t="s">
        <v>24</v>
      </c>
      <c r="D67" s="74" t="s">
        <v>24</v>
      </c>
      <c r="E67" s="74" t="s">
        <v>24</v>
      </c>
      <c r="F67" s="74" t="s">
        <v>24</v>
      </c>
      <c r="G67" s="74" t="s">
        <v>24</v>
      </c>
      <c r="H67" s="74" t="s">
        <v>24</v>
      </c>
      <c r="I67" s="74" t="s">
        <v>24</v>
      </c>
      <c r="J67" s="74" t="s">
        <v>24</v>
      </c>
      <c r="K67" s="74" t="s">
        <v>24</v>
      </c>
      <c r="L67" s="74" t="s">
        <v>24</v>
      </c>
      <c r="M67" s="74" t="s">
        <v>24</v>
      </c>
      <c r="N67" s="74" t="s">
        <v>24</v>
      </c>
      <c r="O67" s="74" t="s">
        <v>24</v>
      </c>
      <c r="P67" s="74" t="s">
        <v>24</v>
      </c>
      <c r="Q67" s="74" t="s">
        <v>24</v>
      </c>
      <c r="R67" s="74" t="s">
        <v>24</v>
      </c>
      <c r="S67" s="74" t="s">
        <v>24</v>
      </c>
      <c r="T67" s="74" t="s">
        <v>24</v>
      </c>
      <c r="U67" s="74" t="s">
        <v>24</v>
      </c>
      <c r="V67" s="74" t="s">
        <v>24</v>
      </c>
      <c r="X67" s="87">
        <v>1960</v>
      </c>
      <c r="Y67" s="74" t="s">
        <v>24</v>
      </c>
      <c r="Z67" s="74" t="s">
        <v>24</v>
      </c>
      <c r="AA67" s="74" t="s">
        <v>24</v>
      </c>
      <c r="AB67" s="74" t="s">
        <v>24</v>
      </c>
      <c r="AC67" s="74" t="s">
        <v>24</v>
      </c>
      <c r="AD67" s="74" t="s">
        <v>24</v>
      </c>
      <c r="AE67" s="74" t="s">
        <v>24</v>
      </c>
      <c r="AF67" s="74" t="s">
        <v>24</v>
      </c>
      <c r="AG67" s="74" t="s">
        <v>24</v>
      </c>
      <c r="AH67" s="74" t="s">
        <v>24</v>
      </c>
      <c r="AI67" s="74" t="s">
        <v>24</v>
      </c>
      <c r="AJ67" s="74" t="s">
        <v>24</v>
      </c>
      <c r="AK67" s="74" t="s">
        <v>24</v>
      </c>
      <c r="AL67" s="74" t="s">
        <v>24</v>
      </c>
      <c r="AM67" s="74" t="s">
        <v>24</v>
      </c>
      <c r="AN67" s="74" t="s">
        <v>24</v>
      </c>
      <c r="AO67" s="74" t="s">
        <v>24</v>
      </c>
      <c r="AP67" s="74" t="s">
        <v>24</v>
      </c>
      <c r="AQ67" s="74" t="s">
        <v>24</v>
      </c>
      <c r="AR67" s="74" t="s">
        <v>24</v>
      </c>
      <c r="AT67" s="87">
        <v>1960</v>
      </c>
      <c r="AU67" s="74" t="s">
        <v>24</v>
      </c>
      <c r="AV67" s="74" t="s">
        <v>24</v>
      </c>
      <c r="AW67" s="74" t="s">
        <v>24</v>
      </c>
      <c r="AX67" s="74" t="s">
        <v>24</v>
      </c>
      <c r="AY67" s="74" t="s">
        <v>24</v>
      </c>
      <c r="AZ67" s="74" t="s">
        <v>24</v>
      </c>
      <c r="BA67" s="74" t="s">
        <v>24</v>
      </c>
      <c r="BB67" s="74" t="s">
        <v>24</v>
      </c>
      <c r="BC67" s="74" t="s">
        <v>24</v>
      </c>
      <c r="BD67" s="74" t="s">
        <v>24</v>
      </c>
      <c r="BE67" s="74" t="s">
        <v>24</v>
      </c>
      <c r="BF67" s="74" t="s">
        <v>24</v>
      </c>
      <c r="BG67" s="74" t="s">
        <v>24</v>
      </c>
      <c r="BH67" s="74" t="s">
        <v>24</v>
      </c>
      <c r="BI67" s="74" t="s">
        <v>24</v>
      </c>
      <c r="BJ67" s="74" t="s">
        <v>24</v>
      </c>
      <c r="BK67" s="74" t="s">
        <v>24</v>
      </c>
      <c r="BL67" s="74" t="s">
        <v>24</v>
      </c>
      <c r="BM67" s="74" t="s">
        <v>24</v>
      </c>
      <c r="BN67" s="74" t="s">
        <v>24</v>
      </c>
      <c r="BP67" s="87">
        <v>1960</v>
      </c>
    </row>
    <row r="68" spans="2:68">
      <c r="B68" s="87">
        <v>1961</v>
      </c>
      <c r="C68" s="74" t="s">
        <v>24</v>
      </c>
      <c r="D68" s="74" t="s">
        <v>24</v>
      </c>
      <c r="E68" s="74" t="s">
        <v>24</v>
      </c>
      <c r="F68" s="74" t="s">
        <v>24</v>
      </c>
      <c r="G68" s="74" t="s">
        <v>24</v>
      </c>
      <c r="H68" s="74" t="s">
        <v>24</v>
      </c>
      <c r="I68" s="74" t="s">
        <v>24</v>
      </c>
      <c r="J68" s="74" t="s">
        <v>24</v>
      </c>
      <c r="K68" s="74" t="s">
        <v>24</v>
      </c>
      <c r="L68" s="74" t="s">
        <v>24</v>
      </c>
      <c r="M68" s="74" t="s">
        <v>24</v>
      </c>
      <c r="N68" s="74" t="s">
        <v>24</v>
      </c>
      <c r="O68" s="74" t="s">
        <v>24</v>
      </c>
      <c r="P68" s="74" t="s">
        <v>24</v>
      </c>
      <c r="Q68" s="74" t="s">
        <v>24</v>
      </c>
      <c r="R68" s="74" t="s">
        <v>24</v>
      </c>
      <c r="S68" s="74" t="s">
        <v>24</v>
      </c>
      <c r="T68" s="74" t="s">
        <v>24</v>
      </c>
      <c r="U68" s="74" t="s">
        <v>24</v>
      </c>
      <c r="V68" s="74" t="s">
        <v>24</v>
      </c>
      <c r="X68" s="87">
        <v>1961</v>
      </c>
      <c r="Y68" s="74" t="s">
        <v>24</v>
      </c>
      <c r="Z68" s="74" t="s">
        <v>24</v>
      </c>
      <c r="AA68" s="74" t="s">
        <v>24</v>
      </c>
      <c r="AB68" s="74" t="s">
        <v>24</v>
      </c>
      <c r="AC68" s="74" t="s">
        <v>24</v>
      </c>
      <c r="AD68" s="74" t="s">
        <v>24</v>
      </c>
      <c r="AE68" s="74" t="s">
        <v>24</v>
      </c>
      <c r="AF68" s="74" t="s">
        <v>24</v>
      </c>
      <c r="AG68" s="74" t="s">
        <v>24</v>
      </c>
      <c r="AH68" s="74" t="s">
        <v>24</v>
      </c>
      <c r="AI68" s="74" t="s">
        <v>24</v>
      </c>
      <c r="AJ68" s="74" t="s">
        <v>24</v>
      </c>
      <c r="AK68" s="74" t="s">
        <v>24</v>
      </c>
      <c r="AL68" s="74" t="s">
        <v>24</v>
      </c>
      <c r="AM68" s="74" t="s">
        <v>24</v>
      </c>
      <c r="AN68" s="74" t="s">
        <v>24</v>
      </c>
      <c r="AO68" s="74" t="s">
        <v>24</v>
      </c>
      <c r="AP68" s="74" t="s">
        <v>24</v>
      </c>
      <c r="AQ68" s="74" t="s">
        <v>24</v>
      </c>
      <c r="AR68" s="74" t="s">
        <v>24</v>
      </c>
      <c r="AT68" s="87">
        <v>1961</v>
      </c>
      <c r="AU68" s="74" t="s">
        <v>24</v>
      </c>
      <c r="AV68" s="74" t="s">
        <v>24</v>
      </c>
      <c r="AW68" s="74" t="s">
        <v>24</v>
      </c>
      <c r="AX68" s="74" t="s">
        <v>24</v>
      </c>
      <c r="AY68" s="74" t="s">
        <v>24</v>
      </c>
      <c r="AZ68" s="74" t="s">
        <v>24</v>
      </c>
      <c r="BA68" s="74" t="s">
        <v>24</v>
      </c>
      <c r="BB68" s="74" t="s">
        <v>24</v>
      </c>
      <c r="BC68" s="74" t="s">
        <v>24</v>
      </c>
      <c r="BD68" s="74" t="s">
        <v>24</v>
      </c>
      <c r="BE68" s="74" t="s">
        <v>24</v>
      </c>
      <c r="BF68" s="74" t="s">
        <v>24</v>
      </c>
      <c r="BG68" s="74" t="s">
        <v>24</v>
      </c>
      <c r="BH68" s="74" t="s">
        <v>24</v>
      </c>
      <c r="BI68" s="74" t="s">
        <v>24</v>
      </c>
      <c r="BJ68" s="74" t="s">
        <v>24</v>
      </c>
      <c r="BK68" s="74" t="s">
        <v>24</v>
      </c>
      <c r="BL68" s="74" t="s">
        <v>24</v>
      </c>
      <c r="BM68" s="74" t="s">
        <v>24</v>
      </c>
      <c r="BN68" s="74" t="s">
        <v>24</v>
      </c>
      <c r="BP68" s="87">
        <v>1961</v>
      </c>
    </row>
    <row r="69" spans="2:68">
      <c r="B69" s="87">
        <v>1962</v>
      </c>
      <c r="C69" s="74" t="s">
        <v>24</v>
      </c>
      <c r="D69" s="74" t="s">
        <v>24</v>
      </c>
      <c r="E69" s="74" t="s">
        <v>24</v>
      </c>
      <c r="F69" s="74" t="s">
        <v>24</v>
      </c>
      <c r="G69" s="74" t="s">
        <v>24</v>
      </c>
      <c r="H69" s="74" t="s">
        <v>24</v>
      </c>
      <c r="I69" s="74" t="s">
        <v>24</v>
      </c>
      <c r="J69" s="74" t="s">
        <v>24</v>
      </c>
      <c r="K69" s="74" t="s">
        <v>24</v>
      </c>
      <c r="L69" s="74" t="s">
        <v>24</v>
      </c>
      <c r="M69" s="74" t="s">
        <v>24</v>
      </c>
      <c r="N69" s="74" t="s">
        <v>24</v>
      </c>
      <c r="O69" s="74" t="s">
        <v>24</v>
      </c>
      <c r="P69" s="74" t="s">
        <v>24</v>
      </c>
      <c r="Q69" s="74" t="s">
        <v>24</v>
      </c>
      <c r="R69" s="74" t="s">
        <v>24</v>
      </c>
      <c r="S69" s="74" t="s">
        <v>24</v>
      </c>
      <c r="T69" s="74" t="s">
        <v>24</v>
      </c>
      <c r="U69" s="74" t="s">
        <v>24</v>
      </c>
      <c r="V69" s="74" t="s">
        <v>24</v>
      </c>
      <c r="X69" s="87">
        <v>1962</v>
      </c>
      <c r="Y69" s="74" t="s">
        <v>24</v>
      </c>
      <c r="Z69" s="74" t="s">
        <v>24</v>
      </c>
      <c r="AA69" s="74" t="s">
        <v>24</v>
      </c>
      <c r="AB69" s="74" t="s">
        <v>24</v>
      </c>
      <c r="AC69" s="74" t="s">
        <v>24</v>
      </c>
      <c r="AD69" s="74" t="s">
        <v>24</v>
      </c>
      <c r="AE69" s="74" t="s">
        <v>24</v>
      </c>
      <c r="AF69" s="74" t="s">
        <v>24</v>
      </c>
      <c r="AG69" s="74" t="s">
        <v>24</v>
      </c>
      <c r="AH69" s="74" t="s">
        <v>24</v>
      </c>
      <c r="AI69" s="74" t="s">
        <v>24</v>
      </c>
      <c r="AJ69" s="74" t="s">
        <v>24</v>
      </c>
      <c r="AK69" s="74" t="s">
        <v>24</v>
      </c>
      <c r="AL69" s="74" t="s">
        <v>24</v>
      </c>
      <c r="AM69" s="74" t="s">
        <v>24</v>
      </c>
      <c r="AN69" s="74" t="s">
        <v>24</v>
      </c>
      <c r="AO69" s="74" t="s">
        <v>24</v>
      </c>
      <c r="AP69" s="74" t="s">
        <v>24</v>
      </c>
      <c r="AQ69" s="74" t="s">
        <v>24</v>
      </c>
      <c r="AR69" s="74" t="s">
        <v>24</v>
      </c>
      <c r="AT69" s="87">
        <v>1962</v>
      </c>
      <c r="AU69" s="74" t="s">
        <v>24</v>
      </c>
      <c r="AV69" s="74" t="s">
        <v>24</v>
      </c>
      <c r="AW69" s="74" t="s">
        <v>24</v>
      </c>
      <c r="AX69" s="74" t="s">
        <v>24</v>
      </c>
      <c r="AY69" s="74" t="s">
        <v>24</v>
      </c>
      <c r="AZ69" s="74" t="s">
        <v>24</v>
      </c>
      <c r="BA69" s="74" t="s">
        <v>24</v>
      </c>
      <c r="BB69" s="74" t="s">
        <v>24</v>
      </c>
      <c r="BC69" s="74" t="s">
        <v>24</v>
      </c>
      <c r="BD69" s="74" t="s">
        <v>24</v>
      </c>
      <c r="BE69" s="74" t="s">
        <v>24</v>
      </c>
      <c r="BF69" s="74" t="s">
        <v>24</v>
      </c>
      <c r="BG69" s="74" t="s">
        <v>24</v>
      </c>
      <c r="BH69" s="74" t="s">
        <v>24</v>
      </c>
      <c r="BI69" s="74" t="s">
        <v>24</v>
      </c>
      <c r="BJ69" s="74" t="s">
        <v>24</v>
      </c>
      <c r="BK69" s="74" t="s">
        <v>24</v>
      </c>
      <c r="BL69" s="74" t="s">
        <v>24</v>
      </c>
      <c r="BM69" s="74" t="s">
        <v>24</v>
      </c>
      <c r="BN69" s="74" t="s">
        <v>24</v>
      </c>
      <c r="BP69" s="87">
        <v>1962</v>
      </c>
    </row>
    <row r="70" spans="2:68">
      <c r="B70" s="87">
        <v>1963</v>
      </c>
      <c r="C70" s="74" t="s">
        <v>24</v>
      </c>
      <c r="D70" s="74" t="s">
        <v>24</v>
      </c>
      <c r="E70" s="74" t="s">
        <v>24</v>
      </c>
      <c r="F70" s="74" t="s">
        <v>24</v>
      </c>
      <c r="G70" s="74" t="s">
        <v>24</v>
      </c>
      <c r="H70" s="74" t="s">
        <v>24</v>
      </c>
      <c r="I70" s="74" t="s">
        <v>24</v>
      </c>
      <c r="J70" s="74" t="s">
        <v>24</v>
      </c>
      <c r="K70" s="74" t="s">
        <v>24</v>
      </c>
      <c r="L70" s="74" t="s">
        <v>24</v>
      </c>
      <c r="M70" s="74" t="s">
        <v>24</v>
      </c>
      <c r="N70" s="74" t="s">
        <v>24</v>
      </c>
      <c r="O70" s="74" t="s">
        <v>24</v>
      </c>
      <c r="P70" s="74" t="s">
        <v>24</v>
      </c>
      <c r="Q70" s="74" t="s">
        <v>24</v>
      </c>
      <c r="R70" s="74" t="s">
        <v>24</v>
      </c>
      <c r="S70" s="74" t="s">
        <v>24</v>
      </c>
      <c r="T70" s="74" t="s">
        <v>24</v>
      </c>
      <c r="U70" s="74" t="s">
        <v>24</v>
      </c>
      <c r="V70" s="74" t="s">
        <v>24</v>
      </c>
      <c r="X70" s="87">
        <v>1963</v>
      </c>
      <c r="Y70" s="74" t="s">
        <v>24</v>
      </c>
      <c r="Z70" s="74" t="s">
        <v>24</v>
      </c>
      <c r="AA70" s="74" t="s">
        <v>24</v>
      </c>
      <c r="AB70" s="74" t="s">
        <v>24</v>
      </c>
      <c r="AC70" s="74" t="s">
        <v>24</v>
      </c>
      <c r="AD70" s="74" t="s">
        <v>24</v>
      </c>
      <c r="AE70" s="74" t="s">
        <v>24</v>
      </c>
      <c r="AF70" s="74" t="s">
        <v>24</v>
      </c>
      <c r="AG70" s="74" t="s">
        <v>24</v>
      </c>
      <c r="AH70" s="74" t="s">
        <v>24</v>
      </c>
      <c r="AI70" s="74" t="s">
        <v>24</v>
      </c>
      <c r="AJ70" s="74" t="s">
        <v>24</v>
      </c>
      <c r="AK70" s="74" t="s">
        <v>24</v>
      </c>
      <c r="AL70" s="74" t="s">
        <v>24</v>
      </c>
      <c r="AM70" s="74" t="s">
        <v>24</v>
      </c>
      <c r="AN70" s="74" t="s">
        <v>24</v>
      </c>
      <c r="AO70" s="74" t="s">
        <v>24</v>
      </c>
      <c r="AP70" s="74" t="s">
        <v>24</v>
      </c>
      <c r="AQ70" s="74" t="s">
        <v>24</v>
      </c>
      <c r="AR70" s="74" t="s">
        <v>24</v>
      </c>
      <c r="AT70" s="87">
        <v>1963</v>
      </c>
      <c r="AU70" s="74" t="s">
        <v>24</v>
      </c>
      <c r="AV70" s="74" t="s">
        <v>24</v>
      </c>
      <c r="AW70" s="74" t="s">
        <v>24</v>
      </c>
      <c r="AX70" s="74" t="s">
        <v>24</v>
      </c>
      <c r="AY70" s="74" t="s">
        <v>24</v>
      </c>
      <c r="AZ70" s="74" t="s">
        <v>24</v>
      </c>
      <c r="BA70" s="74" t="s">
        <v>24</v>
      </c>
      <c r="BB70" s="74" t="s">
        <v>24</v>
      </c>
      <c r="BC70" s="74" t="s">
        <v>24</v>
      </c>
      <c r="BD70" s="74" t="s">
        <v>24</v>
      </c>
      <c r="BE70" s="74" t="s">
        <v>24</v>
      </c>
      <c r="BF70" s="74" t="s">
        <v>24</v>
      </c>
      <c r="BG70" s="74" t="s">
        <v>24</v>
      </c>
      <c r="BH70" s="74" t="s">
        <v>24</v>
      </c>
      <c r="BI70" s="74" t="s">
        <v>24</v>
      </c>
      <c r="BJ70" s="74" t="s">
        <v>24</v>
      </c>
      <c r="BK70" s="74" t="s">
        <v>24</v>
      </c>
      <c r="BL70" s="74" t="s">
        <v>24</v>
      </c>
      <c r="BM70" s="74" t="s">
        <v>24</v>
      </c>
      <c r="BN70" s="74" t="s">
        <v>24</v>
      </c>
      <c r="BP70" s="87">
        <v>1963</v>
      </c>
    </row>
    <row r="71" spans="2:68">
      <c r="B71" s="87">
        <v>1964</v>
      </c>
      <c r="C71" s="74" t="s">
        <v>24</v>
      </c>
      <c r="D71" s="74" t="s">
        <v>24</v>
      </c>
      <c r="E71" s="74" t="s">
        <v>24</v>
      </c>
      <c r="F71" s="74" t="s">
        <v>24</v>
      </c>
      <c r="G71" s="74" t="s">
        <v>24</v>
      </c>
      <c r="H71" s="74" t="s">
        <v>24</v>
      </c>
      <c r="I71" s="74" t="s">
        <v>24</v>
      </c>
      <c r="J71" s="74" t="s">
        <v>24</v>
      </c>
      <c r="K71" s="74" t="s">
        <v>24</v>
      </c>
      <c r="L71" s="74" t="s">
        <v>24</v>
      </c>
      <c r="M71" s="74" t="s">
        <v>24</v>
      </c>
      <c r="N71" s="74" t="s">
        <v>24</v>
      </c>
      <c r="O71" s="74" t="s">
        <v>24</v>
      </c>
      <c r="P71" s="74" t="s">
        <v>24</v>
      </c>
      <c r="Q71" s="74" t="s">
        <v>24</v>
      </c>
      <c r="R71" s="74" t="s">
        <v>24</v>
      </c>
      <c r="S71" s="74" t="s">
        <v>24</v>
      </c>
      <c r="T71" s="74" t="s">
        <v>24</v>
      </c>
      <c r="U71" s="74" t="s">
        <v>24</v>
      </c>
      <c r="V71" s="74" t="s">
        <v>24</v>
      </c>
      <c r="X71" s="87">
        <v>1964</v>
      </c>
      <c r="Y71" s="74" t="s">
        <v>24</v>
      </c>
      <c r="Z71" s="74" t="s">
        <v>24</v>
      </c>
      <c r="AA71" s="74" t="s">
        <v>24</v>
      </c>
      <c r="AB71" s="74" t="s">
        <v>24</v>
      </c>
      <c r="AC71" s="74" t="s">
        <v>24</v>
      </c>
      <c r="AD71" s="74" t="s">
        <v>24</v>
      </c>
      <c r="AE71" s="74" t="s">
        <v>24</v>
      </c>
      <c r="AF71" s="74" t="s">
        <v>24</v>
      </c>
      <c r="AG71" s="74" t="s">
        <v>24</v>
      </c>
      <c r="AH71" s="74" t="s">
        <v>24</v>
      </c>
      <c r="AI71" s="74" t="s">
        <v>24</v>
      </c>
      <c r="AJ71" s="74" t="s">
        <v>24</v>
      </c>
      <c r="AK71" s="74" t="s">
        <v>24</v>
      </c>
      <c r="AL71" s="74" t="s">
        <v>24</v>
      </c>
      <c r="AM71" s="74" t="s">
        <v>24</v>
      </c>
      <c r="AN71" s="74" t="s">
        <v>24</v>
      </c>
      <c r="AO71" s="74" t="s">
        <v>24</v>
      </c>
      <c r="AP71" s="74" t="s">
        <v>24</v>
      </c>
      <c r="AQ71" s="74" t="s">
        <v>24</v>
      </c>
      <c r="AR71" s="74" t="s">
        <v>24</v>
      </c>
      <c r="AT71" s="87">
        <v>1964</v>
      </c>
      <c r="AU71" s="74" t="s">
        <v>24</v>
      </c>
      <c r="AV71" s="74" t="s">
        <v>24</v>
      </c>
      <c r="AW71" s="74" t="s">
        <v>24</v>
      </c>
      <c r="AX71" s="74" t="s">
        <v>24</v>
      </c>
      <c r="AY71" s="74" t="s">
        <v>24</v>
      </c>
      <c r="AZ71" s="74" t="s">
        <v>24</v>
      </c>
      <c r="BA71" s="74" t="s">
        <v>24</v>
      </c>
      <c r="BB71" s="74" t="s">
        <v>24</v>
      </c>
      <c r="BC71" s="74" t="s">
        <v>24</v>
      </c>
      <c r="BD71" s="74" t="s">
        <v>24</v>
      </c>
      <c r="BE71" s="74" t="s">
        <v>24</v>
      </c>
      <c r="BF71" s="74" t="s">
        <v>24</v>
      </c>
      <c r="BG71" s="74" t="s">
        <v>24</v>
      </c>
      <c r="BH71" s="74" t="s">
        <v>24</v>
      </c>
      <c r="BI71" s="74" t="s">
        <v>24</v>
      </c>
      <c r="BJ71" s="74" t="s">
        <v>24</v>
      </c>
      <c r="BK71" s="74" t="s">
        <v>24</v>
      </c>
      <c r="BL71" s="74" t="s">
        <v>24</v>
      </c>
      <c r="BM71" s="74" t="s">
        <v>24</v>
      </c>
      <c r="BN71" s="74" t="s">
        <v>24</v>
      </c>
      <c r="BP71" s="87">
        <v>1964</v>
      </c>
    </row>
    <row r="72" spans="2:68">
      <c r="B72" s="87">
        <v>1965</v>
      </c>
      <c r="C72" s="74" t="s">
        <v>24</v>
      </c>
      <c r="D72" s="74" t="s">
        <v>24</v>
      </c>
      <c r="E72" s="74" t="s">
        <v>24</v>
      </c>
      <c r="F72" s="74" t="s">
        <v>24</v>
      </c>
      <c r="G72" s="74" t="s">
        <v>24</v>
      </c>
      <c r="H72" s="74" t="s">
        <v>24</v>
      </c>
      <c r="I72" s="74" t="s">
        <v>24</v>
      </c>
      <c r="J72" s="74" t="s">
        <v>24</v>
      </c>
      <c r="K72" s="74" t="s">
        <v>24</v>
      </c>
      <c r="L72" s="74" t="s">
        <v>24</v>
      </c>
      <c r="M72" s="74" t="s">
        <v>24</v>
      </c>
      <c r="N72" s="74" t="s">
        <v>24</v>
      </c>
      <c r="O72" s="74" t="s">
        <v>24</v>
      </c>
      <c r="P72" s="74" t="s">
        <v>24</v>
      </c>
      <c r="Q72" s="74" t="s">
        <v>24</v>
      </c>
      <c r="R72" s="74" t="s">
        <v>24</v>
      </c>
      <c r="S72" s="74" t="s">
        <v>24</v>
      </c>
      <c r="T72" s="74" t="s">
        <v>24</v>
      </c>
      <c r="U72" s="74" t="s">
        <v>24</v>
      </c>
      <c r="V72" s="74" t="s">
        <v>24</v>
      </c>
      <c r="X72" s="87">
        <v>1965</v>
      </c>
      <c r="Y72" s="74" t="s">
        <v>24</v>
      </c>
      <c r="Z72" s="74" t="s">
        <v>24</v>
      </c>
      <c r="AA72" s="74" t="s">
        <v>24</v>
      </c>
      <c r="AB72" s="74" t="s">
        <v>24</v>
      </c>
      <c r="AC72" s="74" t="s">
        <v>24</v>
      </c>
      <c r="AD72" s="74" t="s">
        <v>24</v>
      </c>
      <c r="AE72" s="74" t="s">
        <v>24</v>
      </c>
      <c r="AF72" s="74" t="s">
        <v>24</v>
      </c>
      <c r="AG72" s="74" t="s">
        <v>24</v>
      </c>
      <c r="AH72" s="74" t="s">
        <v>24</v>
      </c>
      <c r="AI72" s="74" t="s">
        <v>24</v>
      </c>
      <c r="AJ72" s="74" t="s">
        <v>24</v>
      </c>
      <c r="AK72" s="74" t="s">
        <v>24</v>
      </c>
      <c r="AL72" s="74" t="s">
        <v>24</v>
      </c>
      <c r="AM72" s="74" t="s">
        <v>24</v>
      </c>
      <c r="AN72" s="74" t="s">
        <v>24</v>
      </c>
      <c r="AO72" s="74" t="s">
        <v>24</v>
      </c>
      <c r="AP72" s="74" t="s">
        <v>24</v>
      </c>
      <c r="AQ72" s="74" t="s">
        <v>24</v>
      </c>
      <c r="AR72" s="74" t="s">
        <v>24</v>
      </c>
      <c r="AT72" s="87">
        <v>1965</v>
      </c>
      <c r="AU72" s="74" t="s">
        <v>24</v>
      </c>
      <c r="AV72" s="74" t="s">
        <v>24</v>
      </c>
      <c r="AW72" s="74" t="s">
        <v>24</v>
      </c>
      <c r="AX72" s="74" t="s">
        <v>24</v>
      </c>
      <c r="AY72" s="74" t="s">
        <v>24</v>
      </c>
      <c r="AZ72" s="74" t="s">
        <v>24</v>
      </c>
      <c r="BA72" s="74" t="s">
        <v>24</v>
      </c>
      <c r="BB72" s="74" t="s">
        <v>24</v>
      </c>
      <c r="BC72" s="74" t="s">
        <v>24</v>
      </c>
      <c r="BD72" s="74" t="s">
        <v>24</v>
      </c>
      <c r="BE72" s="74" t="s">
        <v>24</v>
      </c>
      <c r="BF72" s="74" t="s">
        <v>24</v>
      </c>
      <c r="BG72" s="74" t="s">
        <v>24</v>
      </c>
      <c r="BH72" s="74" t="s">
        <v>24</v>
      </c>
      <c r="BI72" s="74" t="s">
        <v>24</v>
      </c>
      <c r="BJ72" s="74" t="s">
        <v>24</v>
      </c>
      <c r="BK72" s="74" t="s">
        <v>24</v>
      </c>
      <c r="BL72" s="74" t="s">
        <v>24</v>
      </c>
      <c r="BM72" s="74" t="s">
        <v>24</v>
      </c>
      <c r="BN72" s="74" t="s">
        <v>24</v>
      </c>
      <c r="BP72" s="87">
        <v>1965</v>
      </c>
    </row>
    <row r="73" spans="2:68">
      <c r="B73" s="87">
        <v>1966</v>
      </c>
      <c r="C73" s="74" t="s">
        <v>24</v>
      </c>
      <c r="D73" s="74" t="s">
        <v>24</v>
      </c>
      <c r="E73" s="74" t="s">
        <v>24</v>
      </c>
      <c r="F73" s="74" t="s">
        <v>24</v>
      </c>
      <c r="G73" s="74" t="s">
        <v>24</v>
      </c>
      <c r="H73" s="74" t="s">
        <v>24</v>
      </c>
      <c r="I73" s="74" t="s">
        <v>24</v>
      </c>
      <c r="J73" s="74" t="s">
        <v>24</v>
      </c>
      <c r="K73" s="74" t="s">
        <v>24</v>
      </c>
      <c r="L73" s="74" t="s">
        <v>24</v>
      </c>
      <c r="M73" s="74" t="s">
        <v>24</v>
      </c>
      <c r="N73" s="74" t="s">
        <v>24</v>
      </c>
      <c r="O73" s="74" t="s">
        <v>24</v>
      </c>
      <c r="P73" s="74" t="s">
        <v>24</v>
      </c>
      <c r="Q73" s="74" t="s">
        <v>24</v>
      </c>
      <c r="R73" s="74" t="s">
        <v>24</v>
      </c>
      <c r="S73" s="74" t="s">
        <v>24</v>
      </c>
      <c r="T73" s="74" t="s">
        <v>24</v>
      </c>
      <c r="U73" s="74" t="s">
        <v>24</v>
      </c>
      <c r="V73" s="74" t="s">
        <v>24</v>
      </c>
      <c r="X73" s="87">
        <v>1966</v>
      </c>
      <c r="Y73" s="74" t="s">
        <v>24</v>
      </c>
      <c r="Z73" s="74" t="s">
        <v>24</v>
      </c>
      <c r="AA73" s="74" t="s">
        <v>24</v>
      </c>
      <c r="AB73" s="74" t="s">
        <v>24</v>
      </c>
      <c r="AC73" s="74" t="s">
        <v>24</v>
      </c>
      <c r="AD73" s="74" t="s">
        <v>24</v>
      </c>
      <c r="AE73" s="74" t="s">
        <v>24</v>
      </c>
      <c r="AF73" s="74" t="s">
        <v>24</v>
      </c>
      <c r="AG73" s="74" t="s">
        <v>24</v>
      </c>
      <c r="AH73" s="74" t="s">
        <v>24</v>
      </c>
      <c r="AI73" s="74" t="s">
        <v>24</v>
      </c>
      <c r="AJ73" s="74" t="s">
        <v>24</v>
      </c>
      <c r="AK73" s="74" t="s">
        <v>24</v>
      </c>
      <c r="AL73" s="74" t="s">
        <v>24</v>
      </c>
      <c r="AM73" s="74" t="s">
        <v>24</v>
      </c>
      <c r="AN73" s="74" t="s">
        <v>24</v>
      </c>
      <c r="AO73" s="74" t="s">
        <v>24</v>
      </c>
      <c r="AP73" s="74" t="s">
        <v>24</v>
      </c>
      <c r="AQ73" s="74" t="s">
        <v>24</v>
      </c>
      <c r="AR73" s="74" t="s">
        <v>24</v>
      </c>
      <c r="AT73" s="87">
        <v>1966</v>
      </c>
      <c r="AU73" s="74" t="s">
        <v>24</v>
      </c>
      <c r="AV73" s="74" t="s">
        <v>24</v>
      </c>
      <c r="AW73" s="74" t="s">
        <v>24</v>
      </c>
      <c r="AX73" s="74" t="s">
        <v>24</v>
      </c>
      <c r="AY73" s="74" t="s">
        <v>24</v>
      </c>
      <c r="AZ73" s="74" t="s">
        <v>24</v>
      </c>
      <c r="BA73" s="74" t="s">
        <v>24</v>
      </c>
      <c r="BB73" s="74" t="s">
        <v>24</v>
      </c>
      <c r="BC73" s="74" t="s">
        <v>24</v>
      </c>
      <c r="BD73" s="74" t="s">
        <v>24</v>
      </c>
      <c r="BE73" s="74" t="s">
        <v>24</v>
      </c>
      <c r="BF73" s="74" t="s">
        <v>24</v>
      </c>
      <c r="BG73" s="74" t="s">
        <v>24</v>
      </c>
      <c r="BH73" s="74" t="s">
        <v>24</v>
      </c>
      <c r="BI73" s="74" t="s">
        <v>24</v>
      </c>
      <c r="BJ73" s="74" t="s">
        <v>24</v>
      </c>
      <c r="BK73" s="74" t="s">
        <v>24</v>
      </c>
      <c r="BL73" s="74" t="s">
        <v>24</v>
      </c>
      <c r="BM73" s="74" t="s">
        <v>24</v>
      </c>
      <c r="BN73" s="74" t="s">
        <v>24</v>
      </c>
      <c r="BP73" s="87">
        <v>1966</v>
      </c>
    </row>
    <row r="74" spans="2:68">
      <c r="B74" s="87">
        <v>1967</v>
      </c>
      <c r="C74" s="74" t="s">
        <v>24</v>
      </c>
      <c r="D74" s="74" t="s">
        <v>24</v>
      </c>
      <c r="E74" s="74" t="s">
        <v>24</v>
      </c>
      <c r="F74" s="74" t="s">
        <v>24</v>
      </c>
      <c r="G74" s="74" t="s">
        <v>24</v>
      </c>
      <c r="H74" s="74" t="s">
        <v>24</v>
      </c>
      <c r="I74" s="74" t="s">
        <v>24</v>
      </c>
      <c r="J74" s="74" t="s">
        <v>24</v>
      </c>
      <c r="K74" s="74" t="s">
        <v>24</v>
      </c>
      <c r="L74" s="74" t="s">
        <v>24</v>
      </c>
      <c r="M74" s="74" t="s">
        <v>24</v>
      </c>
      <c r="N74" s="74" t="s">
        <v>24</v>
      </c>
      <c r="O74" s="74" t="s">
        <v>24</v>
      </c>
      <c r="P74" s="74" t="s">
        <v>24</v>
      </c>
      <c r="Q74" s="74" t="s">
        <v>24</v>
      </c>
      <c r="R74" s="74" t="s">
        <v>24</v>
      </c>
      <c r="S74" s="74" t="s">
        <v>24</v>
      </c>
      <c r="T74" s="74" t="s">
        <v>24</v>
      </c>
      <c r="U74" s="74" t="s">
        <v>24</v>
      </c>
      <c r="V74" s="74" t="s">
        <v>24</v>
      </c>
      <c r="X74" s="87">
        <v>1967</v>
      </c>
      <c r="Y74" s="74" t="s">
        <v>24</v>
      </c>
      <c r="Z74" s="74" t="s">
        <v>24</v>
      </c>
      <c r="AA74" s="74" t="s">
        <v>24</v>
      </c>
      <c r="AB74" s="74" t="s">
        <v>24</v>
      </c>
      <c r="AC74" s="74" t="s">
        <v>24</v>
      </c>
      <c r="AD74" s="74" t="s">
        <v>24</v>
      </c>
      <c r="AE74" s="74" t="s">
        <v>24</v>
      </c>
      <c r="AF74" s="74" t="s">
        <v>24</v>
      </c>
      <c r="AG74" s="74" t="s">
        <v>24</v>
      </c>
      <c r="AH74" s="74" t="s">
        <v>24</v>
      </c>
      <c r="AI74" s="74" t="s">
        <v>24</v>
      </c>
      <c r="AJ74" s="74" t="s">
        <v>24</v>
      </c>
      <c r="AK74" s="74" t="s">
        <v>24</v>
      </c>
      <c r="AL74" s="74" t="s">
        <v>24</v>
      </c>
      <c r="AM74" s="74" t="s">
        <v>24</v>
      </c>
      <c r="AN74" s="74" t="s">
        <v>24</v>
      </c>
      <c r="AO74" s="74" t="s">
        <v>24</v>
      </c>
      <c r="AP74" s="74" t="s">
        <v>24</v>
      </c>
      <c r="AQ74" s="74" t="s">
        <v>24</v>
      </c>
      <c r="AR74" s="74" t="s">
        <v>24</v>
      </c>
      <c r="AT74" s="87">
        <v>1967</v>
      </c>
      <c r="AU74" s="74" t="s">
        <v>24</v>
      </c>
      <c r="AV74" s="74" t="s">
        <v>24</v>
      </c>
      <c r="AW74" s="74" t="s">
        <v>24</v>
      </c>
      <c r="AX74" s="74" t="s">
        <v>24</v>
      </c>
      <c r="AY74" s="74" t="s">
        <v>24</v>
      </c>
      <c r="AZ74" s="74" t="s">
        <v>24</v>
      </c>
      <c r="BA74" s="74" t="s">
        <v>24</v>
      </c>
      <c r="BB74" s="74" t="s">
        <v>24</v>
      </c>
      <c r="BC74" s="74" t="s">
        <v>24</v>
      </c>
      <c r="BD74" s="74" t="s">
        <v>24</v>
      </c>
      <c r="BE74" s="74" t="s">
        <v>24</v>
      </c>
      <c r="BF74" s="74" t="s">
        <v>24</v>
      </c>
      <c r="BG74" s="74" t="s">
        <v>24</v>
      </c>
      <c r="BH74" s="74" t="s">
        <v>24</v>
      </c>
      <c r="BI74" s="74" t="s">
        <v>24</v>
      </c>
      <c r="BJ74" s="74" t="s">
        <v>24</v>
      </c>
      <c r="BK74" s="74" t="s">
        <v>24</v>
      </c>
      <c r="BL74" s="74" t="s">
        <v>24</v>
      </c>
      <c r="BM74" s="74" t="s">
        <v>24</v>
      </c>
      <c r="BN74" s="74" t="s">
        <v>24</v>
      </c>
      <c r="BP74" s="87">
        <v>1967</v>
      </c>
    </row>
    <row r="75" spans="2:68">
      <c r="B75" s="88">
        <v>1968</v>
      </c>
      <c r="C75" s="74" t="s">
        <v>24</v>
      </c>
      <c r="D75" s="74" t="s">
        <v>24</v>
      </c>
      <c r="E75" s="74" t="s">
        <v>24</v>
      </c>
      <c r="F75" s="74" t="s">
        <v>24</v>
      </c>
      <c r="G75" s="74" t="s">
        <v>24</v>
      </c>
      <c r="H75" s="74" t="s">
        <v>24</v>
      </c>
      <c r="I75" s="74" t="s">
        <v>24</v>
      </c>
      <c r="J75" s="74" t="s">
        <v>24</v>
      </c>
      <c r="K75" s="74" t="s">
        <v>24</v>
      </c>
      <c r="L75" s="74" t="s">
        <v>24</v>
      </c>
      <c r="M75" s="74" t="s">
        <v>24</v>
      </c>
      <c r="N75" s="74" t="s">
        <v>24</v>
      </c>
      <c r="O75" s="74" t="s">
        <v>24</v>
      </c>
      <c r="P75" s="74" t="s">
        <v>24</v>
      </c>
      <c r="Q75" s="74" t="s">
        <v>24</v>
      </c>
      <c r="R75" s="74" t="s">
        <v>24</v>
      </c>
      <c r="S75" s="74" t="s">
        <v>24</v>
      </c>
      <c r="T75" s="74" t="s">
        <v>24</v>
      </c>
      <c r="U75" s="74" t="s">
        <v>24</v>
      </c>
      <c r="V75" s="74" t="s">
        <v>24</v>
      </c>
      <c r="X75" s="88">
        <v>1968</v>
      </c>
      <c r="Y75" s="74" t="s">
        <v>24</v>
      </c>
      <c r="Z75" s="74" t="s">
        <v>24</v>
      </c>
      <c r="AA75" s="74" t="s">
        <v>24</v>
      </c>
      <c r="AB75" s="74" t="s">
        <v>24</v>
      </c>
      <c r="AC75" s="74" t="s">
        <v>24</v>
      </c>
      <c r="AD75" s="74" t="s">
        <v>24</v>
      </c>
      <c r="AE75" s="74" t="s">
        <v>24</v>
      </c>
      <c r="AF75" s="74" t="s">
        <v>24</v>
      </c>
      <c r="AG75" s="74" t="s">
        <v>24</v>
      </c>
      <c r="AH75" s="74" t="s">
        <v>24</v>
      </c>
      <c r="AI75" s="74" t="s">
        <v>24</v>
      </c>
      <c r="AJ75" s="74" t="s">
        <v>24</v>
      </c>
      <c r="AK75" s="74" t="s">
        <v>24</v>
      </c>
      <c r="AL75" s="74" t="s">
        <v>24</v>
      </c>
      <c r="AM75" s="74" t="s">
        <v>24</v>
      </c>
      <c r="AN75" s="74" t="s">
        <v>24</v>
      </c>
      <c r="AO75" s="74" t="s">
        <v>24</v>
      </c>
      <c r="AP75" s="74" t="s">
        <v>24</v>
      </c>
      <c r="AQ75" s="74" t="s">
        <v>24</v>
      </c>
      <c r="AR75" s="74" t="s">
        <v>24</v>
      </c>
      <c r="AT75" s="88">
        <v>1968</v>
      </c>
      <c r="AU75" s="74" t="s">
        <v>24</v>
      </c>
      <c r="AV75" s="74" t="s">
        <v>24</v>
      </c>
      <c r="AW75" s="74" t="s">
        <v>24</v>
      </c>
      <c r="AX75" s="74" t="s">
        <v>24</v>
      </c>
      <c r="AY75" s="74" t="s">
        <v>24</v>
      </c>
      <c r="AZ75" s="74" t="s">
        <v>24</v>
      </c>
      <c r="BA75" s="74" t="s">
        <v>24</v>
      </c>
      <c r="BB75" s="74" t="s">
        <v>24</v>
      </c>
      <c r="BC75" s="74" t="s">
        <v>24</v>
      </c>
      <c r="BD75" s="74" t="s">
        <v>24</v>
      </c>
      <c r="BE75" s="74" t="s">
        <v>24</v>
      </c>
      <c r="BF75" s="74" t="s">
        <v>24</v>
      </c>
      <c r="BG75" s="74" t="s">
        <v>24</v>
      </c>
      <c r="BH75" s="74" t="s">
        <v>24</v>
      </c>
      <c r="BI75" s="74" t="s">
        <v>24</v>
      </c>
      <c r="BJ75" s="74" t="s">
        <v>24</v>
      </c>
      <c r="BK75" s="74" t="s">
        <v>24</v>
      </c>
      <c r="BL75" s="74" t="s">
        <v>24</v>
      </c>
      <c r="BM75" s="74" t="s">
        <v>24</v>
      </c>
      <c r="BN75" s="74" t="s">
        <v>24</v>
      </c>
      <c r="BP75" s="88">
        <v>1968</v>
      </c>
    </row>
    <row r="76" spans="2:68">
      <c r="B76" s="88">
        <v>1969</v>
      </c>
      <c r="C76" s="74" t="s">
        <v>24</v>
      </c>
      <c r="D76" s="74" t="s">
        <v>24</v>
      </c>
      <c r="E76" s="74" t="s">
        <v>24</v>
      </c>
      <c r="F76" s="74" t="s">
        <v>24</v>
      </c>
      <c r="G76" s="74" t="s">
        <v>24</v>
      </c>
      <c r="H76" s="74" t="s">
        <v>24</v>
      </c>
      <c r="I76" s="74" t="s">
        <v>24</v>
      </c>
      <c r="J76" s="74" t="s">
        <v>24</v>
      </c>
      <c r="K76" s="74" t="s">
        <v>24</v>
      </c>
      <c r="L76" s="74" t="s">
        <v>24</v>
      </c>
      <c r="M76" s="74" t="s">
        <v>24</v>
      </c>
      <c r="N76" s="74" t="s">
        <v>24</v>
      </c>
      <c r="O76" s="74" t="s">
        <v>24</v>
      </c>
      <c r="P76" s="74" t="s">
        <v>24</v>
      </c>
      <c r="Q76" s="74" t="s">
        <v>24</v>
      </c>
      <c r="R76" s="74" t="s">
        <v>24</v>
      </c>
      <c r="S76" s="74" t="s">
        <v>24</v>
      </c>
      <c r="T76" s="74" t="s">
        <v>24</v>
      </c>
      <c r="U76" s="74" t="s">
        <v>24</v>
      </c>
      <c r="V76" s="74" t="s">
        <v>24</v>
      </c>
      <c r="X76" s="88">
        <v>1969</v>
      </c>
      <c r="Y76" s="74" t="s">
        <v>24</v>
      </c>
      <c r="Z76" s="74" t="s">
        <v>24</v>
      </c>
      <c r="AA76" s="74" t="s">
        <v>24</v>
      </c>
      <c r="AB76" s="74" t="s">
        <v>24</v>
      </c>
      <c r="AC76" s="74" t="s">
        <v>24</v>
      </c>
      <c r="AD76" s="74" t="s">
        <v>24</v>
      </c>
      <c r="AE76" s="74" t="s">
        <v>24</v>
      </c>
      <c r="AF76" s="74" t="s">
        <v>24</v>
      </c>
      <c r="AG76" s="74" t="s">
        <v>24</v>
      </c>
      <c r="AH76" s="74" t="s">
        <v>24</v>
      </c>
      <c r="AI76" s="74" t="s">
        <v>24</v>
      </c>
      <c r="AJ76" s="74" t="s">
        <v>24</v>
      </c>
      <c r="AK76" s="74" t="s">
        <v>24</v>
      </c>
      <c r="AL76" s="74" t="s">
        <v>24</v>
      </c>
      <c r="AM76" s="74" t="s">
        <v>24</v>
      </c>
      <c r="AN76" s="74" t="s">
        <v>24</v>
      </c>
      <c r="AO76" s="74" t="s">
        <v>24</v>
      </c>
      <c r="AP76" s="74" t="s">
        <v>24</v>
      </c>
      <c r="AQ76" s="74" t="s">
        <v>24</v>
      </c>
      <c r="AR76" s="74" t="s">
        <v>24</v>
      </c>
      <c r="AT76" s="88">
        <v>1969</v>
      </c>
      <c r="AU76" s="74" t="s">
        <v>24</v>
      </c>
      <c r="AV76" s="74" t="s">
        <v>24</v>
      </c>
      <c r="AW76" s="74" t="s">
        <v>24</v>
      </c>
      <c r="AX76" s="74" t="s">
        <v>24</v>
      </c>
      <c r="AY76" s="74" t="s">
        <v>24</v>
      </c>
      <c r="AZ76" s="74" t="s">
        <v>24</v>
      </c>
      <c r="BA76" s="74" t="s">
        <v>24</v>
      </c>
      <c r="BB76" s="74" t="s">
        <v>24</v>
      </c>
      <c r="BC76" s="74" t="s">
        <v>24</v>
      </c>
      <c r="BD76" s="74" t="s">
        <v>24</v>
      </c>
      <c r="BE76" s="74" t="s">
        <v>24</v>
      </c>
      <c r="BF76" s="74" t="s">
        <v>24</v>
      </c>
      <c r="BG76" s="74" t="s">
        <v>24</v>
      </c>
      <c r="BH76" s="74" t="s">
        <v>24</v>
      </c>
      <c r="BI76" s="74" t="s">
        <v>24</v>
      </c>
      <c r="BJ76" s="74" t="s">
        <v>24</v>
      </c>
      <c r="BK76" s="74" t="s">
        <v>24</v>
      </c>
      <c r="BL76" s="74" t="s">
        <v>24</v>
      </c>
      <c r="BM76" s="74" t="s">
        <v>24</v>
      </c>
      <c r="BN76" s="74" t="s">
        <v>24</v>
      </c>
      <c r="BP76" s="88">
        <v>1969</v>
      </c>
    </row>
    <row r="77" spans="2:68">
      <c r="B77" s="88">
        <v>1970</v>
      </c>
      <c r="C77" s="74" t="s">
        <v>24</v>
      </c>
      <c r="D77" s="74" t="s">
        <v>24</v>
      </c>
      <c r="E77" s="74" t="s">
        <v>24</v>
      </c>
      <c r="F77" s="74" t="s">
        <v>24</v>
      </c>
      <c r="G77" s="74" t="s">
        <v>24</v>
      </c>
      <c r="H77" s="74" t="s">
        <v>24</v>
      </c>
      <c r="I77" s="74" t="s">
        <v>24</v>
      </c>
      <c r="J77" s="74" t="s">
        <v>24</v>
      </c>
      <c r="K77" s="74" t="s">
        <v>24</v>
      </c>
      <c r="L77" s="74" t="s">
        <v>24</v>
      </c>
      <c r="M77" s="74" t="s">
        <v>24</v>
      </c>
      <c r="N77" s="74" t="s">
        <v>24</v>
      </c>
      <c r="O77" s="74" t="s">
        <v>24</v>
      </c>
      <c r="P77" s="74" t="s">
        <v>24</v>
      </c>
      <c r="Q77" s="74" t="s">
        <v>24</v>
      </c>
      <c r="R77" s="74" t="s">
        <v>24</v>
      </c>
      <c r="S77" s="74" t="s">
        <v>24</v>
      </c>
      <c r="T77" s="74" t="s">
        <v>24</v>
      </c>
      <c r="U77" s="74" t="s">
        <v>24</v>
      </c>
      <c r="V77" s="74" t="s">
        <v>24</v>
      </c>
      <c r="X77" s="88">
        <v>1970</v>
      </c>
      <c r="Y77" s="74" t="s">
        <v>24</v>
      </c>
      <c r="Z77" s="74" t="s">
        <v>24</v>
      </c>
      <c r="AA77" s="74" t="s">
        <v>24</v>
      </c>
      <c r="AB77" s="74" t="s">
        <v>24</v>
      </c>
      <c r="AC77" s="74" t="s">
        <v>24</v>
      </c>
      <c r="AD77" s="74" t="s">
        <v>24</v>
      </c>
      <c r="AE77" s="74" t="s">
        <v>24</v>
      </c>
      <c r="AF77" s="74" t="s">
        <v>24</v>
      </c>
      <c r="AG77" s="74" t="s">
        <v>24</v>
      </c>
      <c r="AH77" s="74" t="s">
        <v>24</v>
      </c>
      <c r="AI77" s="74" t="s">
        <v>24</v>
      </c>
      <c r="AJ77" s="74" t="s">
        <v>24</v>
      </c>
      <c r="AK77" s="74" t="s">
        <v>24</v>
      </c>
      <c r="AL77" s="74" t="s">
        <v>24</v>
      </c>
      <c r="AM77" s="74" t="s">
        <v>24</v>
      </c>
      <c r="AN77" s="74" t="s">
        <v>24</v>
      </c>
      <c r="AO77" s="74" t="s">
        <v>24</v>
      </c>
      <c r="AP77" s="74" t="s">
        <v>24</v>
      </c>
      <c r="AQ77" s="74" t="s">
        <v>24</v>
      </c>
      <c r="AR77" s="74" t="s">
        <v>24</v>
      </c>
      <c r="AT77" s="88">
        <v>1970</v>
      </c>
      <c r="AU77" s="74" t="s">
        <v>24</v>
      </c>
      <c r="AV77" s="74" t="s">
        <v>24</v>
      </c>
      <c r="AW77" s="74" t="s">
        <v>24</v>
      </c>
      <c r="AX77" s="74" t="s">
        <v>24</v>
      </c>
      <c r="AY77" s="74" t="s">
        <v>24</v>
      </c>
      <c r="AZ77" s="74" t="s">
        <v>24</v>
      </c>
      <c r="BA77" s="74" t="s">
        <v>24</v>
      </c>
      <c r="BB77" s="74" t="s">
        <v>24</v>
      </c>
      <c r="BC77" s="74" t="s">
        <v>24</v>
      </c>
      <c r="BD77" s="74" t="s">
        <v>24</v>
      </c>
      <c r="BE77" s="74" t="s">
        <v>24</v>
      </c>
      <c r="BF77" s="74" t="s">
        <v>24</v>
      </c>
      <c r="BG77" s="74" t="s">
        <v>24</v>
      </c>
      <c r="BH77" s="74" t="s">
        <v>24</v>
      </c>
      <c r="BI77" s="74" t="s">
        <v>24</v>
      </c>
      <c r="BJ77" s="74" t="s">
        <v>24</v>
      </c>
      <c r="BK77" s="74" t="s">
        <v>24</v>
      </c>
      <c r="BL77" s="74" t="s">
        <v>24</v>
      </c>
      <c r="BM77" s="74" t="s">
        <v>24</v>
      </c>
      <c r="BN77" s="74" t="s">
        <v>24</v>
      </c>
      <c r="BP77" s="88">
        <v>1970</v>
      </c>
    </row>
    <row r="78" spans="2:68">
      <c r="B78" s="88">
        <v>1971</v>
      </c>
      <c r="C78" s="74" t="s">
        <v>24</v>
      </c>
      <c r="D78" s="74" t="s">
        <v>24</v>
      </c>
      <c r="E78" s="74" t="s">
        <v>24</v>
      </c>
      <c r="F78" s="74" t="s">
        <v>24</v>
      </c>
      <c r="G78" s="74" t="s">
        <v>24</v>
      </c>
      <c r="H78" s="74" t="s">
        <v>24</v>
      </c>
      <c r="I78" s="74" t="s">
        <v>24</v>
      </c>
      <c r="J78" s="74" t="s">
        <v>24</v>
      </c>
      <c r="K78" s="74" t="s">
        <v>24</v>
      </c>
      <c r="L78" s="74" t="s">
        <v>24</v>
      </c>
      <c r="M78" s="74" t="s">
        <v>24</v>
      </c>
      <c r="N78" s="74" t="s">
        <v>24</v>
      </c>
      <c r="O78" s="74" t="s">
        <v>24</v>
      </c>
      <c r="P78" s="74" t="s">
        <v>24</v>
      </c>
      <c r="Q78" s="74" t="s">
        <v>24</v>
      </c>
      <c r="R78" s="74" t="s">
        <v>24</v>
      </c>
      <c r="S78" s="74" t="s">
        <v>24</v>
      </c>
      <c r="T78" s="74" t="s">
        <v>24</v>
      </c>
      <c r="U78" s="74" t="s">
        <v>24</v>
      </c>
      <c r="V78" s="74" t="s">
        <v>24</v>
      </c>
      <c r="X78" s="88">
        <v>1971</v>
      </c>
      <c r="Y78" s="74" t="s">
        <v>24</v>
      </c>
      <c r="Z78" s="74" t="s">
        <v>24</v>
      </c>
      <c r="AA78" s="74" t="s">
        <v>24</v>
      </c>
      <c r="AB78" s="74" t="s">
        <v>24</v>
      </c>
      <c r="AC78" s="74" t="s">
        <v>24</v>
      </c>
      <c r="AD78" s="74" t="s">
        <v>24</v>
      </c>
      <c r="AE78" s="74" t="s">
        <v>24</v>
      </c>
      <c r="AF78" s="74" t="s">
        <v>24</v>
      </c>
      <c r="AG78" s="74" t="s">
        <v>24</v>
      </c>
      <c r="AH78" s="74" t="s">
        <v>24</v>
      </c>
      <c r="AI78" s="74" t="s">
        <v>24</v>
      </c>
      <c r="AJ78" s="74" t="s">
        <v>24</v>
      </c>
      <c r="AK78" s="74" t="s">
        <v>24</v>
      </c>
      <c r="AL78" s="74" t="s">
        <v>24</v>
      </c>
      <c r="AM78" s="74" t="s">
        <v>24</v>
      </c>
      <c r="AN78" s="74" t="s">
        <v>24</v>
      </c>
      <c r="AO78" s="74" t="s">
        <v>24</v>
      </c>
      <c r="AP78" s="74" t="s">
        <v>24</v>
      </c>
      <c r="AQ78" s="74" t="s">
        <v>24</v>
      </c>
      <c r="AR78" s="74" t="s">
        <v>24</v>
      </c>
      <c r="AT78" s="88">
        <v>1971</v>
      </c>
      <c r="AU78" s="74" t="s">
        <v>24</v>
      </c>
      <c r="AV78" s="74" t="s">
        <v>24</v>
      </c>
      <c r="AW78" s="74" t="s">
        <v>24</v>
      </c>
      <c r="AX78" s="74" t="s">
        <v>24</v>
      </c>
      <c r="AY78" s="74" t="s">
        <v>24</v>
      </c>
      <c r="AZ78" s="74" t="s">
        <v>24</v>
      </c>
      <c r="BA78" s="74" t="s">
        <v>24</v>
      </c>
      <c r="BB78" s="74" t="s">
        <v>24</v>
      </c>
      <c r="BC78" s="74" t="s">
        <v>24</v>
      </c>
      <c r="BD78" s="74" t="s">
        <v>24</v>
      </c>
      <c r="BE78" s="74" t="s">
        <v>24</v>
      </c>
      <c r="BF78" s="74" t="s">
        <v>24</v>
      </c>
      <c r="BG78" s="74" t="s">
        <v>24</v>
      </c>
      <c r="BH78" s="74" t="s">
        <v>24</v>
      </c>
      <c r="BI78" s="74" t="s">
        <v>24</v>
      </c>
      <c r="BJ78" s="74" t="s">
        <v>24</v>
      </c>
      <c r="BK78" s="74" t="s">
        <v>24</v>
      </c>
      <c r="BL78" s="74" t="s">
        <v>24</v>
      </c>
      <c r="BM78" s="74" t="s">
        <v>24</v>
      </c>
      <c r="BN78" s="74" t="s">
        <v>24</v>
      </c>
      <c r="BP78" s="88">
        <v>1971</v>
      </c>
    </row>
    <row r="79" spans="2:68">
      <c r="B79" s="88">
        <v>1972</v>
      </c>
      <c r="C79" s="74" t="s">
        <v>24</v>
      </c>
      <c r="D79" s="74" t="s">
        <v>24</v>
      </c>
      <c r="E79" s="74" t="s">
        <v>24</v>
      </c>
      <c r="F79" s="74" t="s">
        <v>24</v>
      </c>
      <c r="G79" s="74" t="s">
        <v>24</v>
      </c>
      <c r="H79" s="74" t="s">
        <v>24</v>
      </c>
      <c r="I79" s="74" t="s">
        <v>24</v>
      </c>
      <c r="J79" s="74" t="s">
        <v>24</v>
      </c>
      <c r="K79" s="74" t="s">
        <v>24</v>
      </c>
      <c r="L79" s="74" t="s">
        <v>24</v>
      </c>
      <c r="M79" s="74" t="s">
        <v>24</v>
      </c>
      <c r="N79" s="74" t="s">
        <v>24</v>
      </c>
      <c r="O79" s="74" t="s">
        <v>24</v>
      </c>
      <c r="P79" s="74" t="s">
        <v>24</v>
      </c>
      <c r="Q79" s="74" t="s">
        <v>24</v>
      </c>
      <c r="R79" s="74" t="s">
        <v>24</v>
      </c>
      <c r="S79" s="74" t="s">
        <v>24</v>
      </c>
      <c r="T79" s="74" t="s">
        <v>24</v>
      </c>
      <c r="U79" s="74" t="s">
        <v>24</v>
      </c>
      <c r="V79" s="74" t="s">
        <v>24</v>
      </c>
      <c r="X79" s="88">
        <v>1972</v>
      </c>
      <c r="Y79" s="74" t="s">
        <v>24</v>
      </c>
      <c r="Z79" s="74" t="s">
        <v>24</v>
      </c>
      <c r="AA79" s="74" t="s">
        <v>24</v>
      </c>
      <c r="AB79" s="74" t="s">
        <v>24</v>
      </c>
      <c r="AC79" s="74" t="s">
        <v>24</v>
      </c>
      <c r="AD79" s="74" t="s">
        <v>24</v>
      </c>
      <c r="AE79" s="74" t="s">
        <v>24</v>
      </c>
      <c r="AF79" s="74" t="s">
        <v>24</v>
      </c>
      <c r="AG79" s="74" t="s">
        <v>24</v>
      </c>
      <c r="AH79" s="74" t="s">
        <v>24</v>
      </c>
      <c r="AI79" s="74" t="s">
        <v>24</v>
      </c>
      <c r="AJ79" s="74" t="s">
        <v>24</v>
      </c>
      <c r="AK79" s="74" t="s">
        <v>24</v>
      </c>
      <c r="AL79" s="74" t="s">
        <v>24</v>
      </c>
      <c r="AM79" s="74" t="s">
        <v>24</v>
      </c>
      <c r="AN79" s="74" t="s">
        <v>24</v>
      </c>
      <c r="AO79" s="74" t="s">
        <v>24</v>
      </c>
      <c r="AP79" s="74" t="s">
        <v>24</v>
      </c>
      <c r="AQ79" s="74" t="s">
        <v>24</v>
      </c>
      <c r="AR79" s="74" t="s">
        <v>24</v>
      </c>
      <c r="AT79" s="88">
        <v>1972</v>
      </c>
      <c r="AU79" s="74" t="s">
        <v>24</v>
      </c>
      <c r="AV79" s="74" t="s">
        <v>24</v>
      </c>
      <c r="AW79" s="74" t="s">
        <v>24</v>
      </c>
      <c r="AX79" s="74" t="s">
        <v>24</v>
      </c>
      <c r="AY79" s="74" t="s">
        <v>24</v>
      </c>
      <c r="AZ79" s="74" t="s">
        <v>24</v>
      </c>
      <c r="BA79" s="74" t="s">
        <v>24</v>
      </c>
      <c r="BB79" s="74" t="s">
        <v>24</v>
      </c>
      <c r="BC79" s="74" t="s">
        <v>24</v>
      </c>
      <c r="BD79" s="74" t="s">
        <v>24</v>
      </c>
      <c r="BE79" s="74" t="s">
        <v>24</v>
      </c>
      <c r="BF79" s="74" t="s">
        <v>24</v>
      </c>
      <c r="BG79" s="74" t="s">
        <v>24</v>
      </c>
      <c r="BH79" s="74" t="s">
        <v>24</v>
      </c>
      <c r="BI79" s="74" t="s">
        <v>24</v>
      </c>
      <c r="BJ79" s="74" t="s">
        <v>24</v>
      </c>
      <c r="BK79" s="74" t="s">
        <v>24</v>
      </c>
      <c r="BL79" s="74" t="s">
        <v>24</v>
      </c>
      <c r="BM79" s="74" t="s">
        <v>24</v>
      </c>
      <c r="BN79" s="74" t="s">
        <v>24</v>
      </c>
      <c r="BP79" s="88">
        <v>1972</v>
      </c>
    </row>
    <row r="80" spans="2:68">
      <c r="B80" s="88">
        <v>1973</v>
      </c>
      <c r="C80" s="74" t="s">
        <v>24</v>
      </c>
      <c r="D80" s="74" t="s">
        <v>24</v>
      </c>
      <c r="E80" s="74" t="s">
        <v>24</v>
      </c>
      <c r="F80" s="74" t="s">
        <v>24</v>
      </c>
      <c r="G80" s="74" t="s">
        <v>24</v>
      </c>
      <c r="H80" s="74" t="s">
        <v>24</v>
      </c>
      <c r="I80" s="74" t="s">
        <v>24</v>
      </c>
      <c r="J80" s="74" t="s">
        <v>24</v>
      </c>
      <c r="K80" s="74" t="s">
        <v>24</v>
      </c>
      <c r="L80" s="74" t="s">
        <v>24</v>
      </c>
      <c r="M80" s="74" t="s">
        <v>24</v>
      </c>
      <c r="N80" s="74" t="s">
        <v>24</v>
      </c>
      <c r="O80" s="74" t="s">
        <v>24</v>
      </c>
      <c r="P80" s="74" t="s">
        <v>24</v>
      </c>
      <c r="Q80" s="74" t="s">
        <v>24</v>
      </c>
      <c r="R80" s="74" t="s">
        <v>24</v>
      </c>
      <c r="S80" s="74" t="s">
        <v>24</v>
      </c>
      <c r="T80" s="74" t="s">
        <v>24</v>
      </c>
      <c r="U80" s="74" t="s">
        <v>24</v>
      </c>
      <c r="V80" s="74" t="s">
        <v>24</v>
      </c>
      <c r="X80" s="88">
        <v>1973</v>
      </c>
      <c r="Y80" s="74" t="s">
        <v>24</v>
      </c>
      <c r="Z80" s="74" t="s">
        <v>24</v>
      </c>
      <c r="AA80" s="74" t="s">
        <v>24</v>
      </c>
      <c r="AB80" s="74" t="s">
        <v>24</v>
      </c>
      <c r="AC80" s="74" t="s">
        <v>24</v>
      </c>
      <c r="AD80" s="74" t="s">
        <v>24</v>
      </c>
      <c r="AE80" s="74" t="s">
        <v>24</v>
      </c>
      <c r="AF80" s="74" t="s">
        <v>24</v>
      </c>
      <c r="AG80" s="74" t="s">
        <v>24</v>
      </c>
      <c r="AH80" s="74" t="s">
        <v>24</v>
      </c>
      <c r="AI80" s="74" t="s">
        <v>24</v>
      </c>
      <c r="AJ80" s="74" t="s">
        <v>24</v>
      </c>
      <c r="AK80" s="74" t="s">
        <v>24</v>
      </c>
      <c r="AL80" s="74" t="s">
        <v>24</v>
      </c>
      <c r="AM80" s="74" t="s">
        <v>24</v>
      </c>
      <c r="AN80" s="74" t="s">
        <v>24</v>
      </c>
      <c r="AO80" s="74" t="s">
        <v>24</v>
      </c>
      <c r="AP80" s="74" t="s">
        <v>24</v>
      </c>
      <c r="AQ80" s="74" t="s">
        <v>24</v>
      </c>
      <c r="AR80" s="74" t="s">
        <v>24</v>
      </c>
      <c r="AT80" s="88">
        <v>1973</v>
      </c>
      <c r="AU80" s="74" t="s">
        <v>24</v>
      </c>
      <c r="AV80" s="74" t="s">
        <v>24</v>
      </c>
      <c r="AW80" s="74" t="s">
        <v>24</v>
      </c>
      <c r="AX80" s="74" t="s">
        <v>24</v>
      </c>
      <c r="AY80" s="74" t="s">
        <v>24</v>
      </c>
      <c r="AZ80" s="74" t="s">
        <v>24</v>
      </c>
      <c r="BA80" s="74" t="s">
        <v>24</v>
      </c>
      <c r="BB80" s="74" t="s">
        <v>24</v>
      </c>
      <c r="BC80" s="74" t="s">
        <v>24</v>
      </c>
      <c r="BD80" s="74" t="s">
        <v>24</v>
      </c>
      <c r="BE80" s="74" t="s">
        <v>24</v>
      </c>
      <c r="BF80" s="74" t="s">
        <v>24</v>
      </c>
      <c r="BG80" s="74" t="s">
        <v>24</v>
      </c>
      <c r="BH80" s="74" t="s">
        <v>24</v>
      </c>
      <c r="BI80" s="74" t="s">
        <v>24</v>
      </c>
      <c r="BJ80" s="74" t="s">
        <v>24</v>
      </c>
      <c r="BK80" s="74" t="s">
        <v>24</v>
      </c>
      <c r="BL80" s="74" t="s">
        <v>24</v>
      </c>
      <c r="BM80" s="74" t="s">
        <v>24</v>
      </c>
      <c r="BN80" s="74" t="s">
        <v>24</v>
      </c>
      <c r="BP80" s="88">
        <v>1973</v>
      </c>
    </row>
    <row r="81" spans="2:68">
      <c r="B81" s="88">
        <v>1974</v>
      </c>
      <c r="C81" s="74" t="s">
        <v>24</v>
      </c>
      <c r="D81" s="74" t="s">
        <v>24</v>
      </c>
      <c r="E81" s="74" t="s">
        <v>24</v>
      </c>
      <c r="F81" s="74" t="s">
        <v>24</v>
      </c>
      <c r="G81" s="74" t="s">
        <v>24</v>
      </c>
      <c r="H81" s="74" t="s">
        <v>24</v>
      </c>
      <c r="I81" s="74" t="s">
        <v>24</v>
      </c>
      <c r="J81" s="74" t="s">
        <v>24</v>
      </c>
      <c r="K81" s="74" t="s">
        <v>24</v>
      </c>
      <c r="L81" s="74" t="s">
        <v>24</v>
      </c>
      <c r="M81" s="74" t="s">
        <v>24</v>
      </c>
      <c r="N81" s="74" t="s">
        <v>24</v>
      </c>
      <c r="O81" s="74" t="s">
        <v>24</v>
      </c>
      <c r="P81" s="74" t="s">
        <v>24</v>
      </c>
      <c r="Q81" s="74" t="s">
        <v>24</v>
      </c>
      <c r="R81" s="74" t="s">
        <v>24</v>
      </c>
      <c r="S81" s="74" t="s">
        <v>24</v>
      </c>
      <c r="T81" s="74" t="s">
        <v>24</v>
      </c>
      <c r="U81" s="74" t="s">
        <v>24</v>
      </c>
      <c r="V81" s="74" t="s">
        <v>24</v>
      </c>
      <c r="X81" s="88">
        <v>1974</v>
      </c>
      <c r="Y81" s="74" t="s">
        <v>24</v>
      </c>
      <c r="Z81" s="74" t="s">
        <v>24</v>
      </c>
      <c r="AA81" s="74" t="s">
        <v>24</v>
      </c>
      <c r="AB81" s="74" t="s">
        <v>24</v>
      </c>
      <c r="AC81" s="74" t="s">
        <v>24</v>
      </c>
      <c r="AD81" s="74" t="s">
        <v>24</v>
      </c>
      <c r="AE81" s="74" t="s">
        <v>24</v>
      </c>
      <c r="AF81" s="74" t="s">
        <v>24</v>
      </c>
      <c r="AG81" s="74" t="s">
        <v>24</v>
      </c>
      <c r="AH81" s="74" t="s">
        <v>24</v>
      </c>
      <c r="AI81" s="74" t="s">
        <v>24</v>
      </c>
      <c r="AJ81" s="74" t="s">
        <v>24</v>
      </c>
      <c r="AK81" s="74" t="s">
        <v>24</v>
      </c>
      <c r="AL81" s="74" t="s">
        <v>24</v>
      </c>
      <c r="AM81" s="74" t="s">
        <v>24</v>
      </c>
      <c r="AN81" s="74" t="s">
        <v>24</v>
      </c>
      <c r="AO81" s="74" t="s">
        <v>24</v>
      </c>
      <c r="AP81" s="74" t="s">
        <v>24</v>
      </c>
      <c r="AQ81" s="74" t="s">
        <v>24</v>
      </c>
      <c r="AR81" s="74" t="s">
        <v>24</v>
      </c>
      <c r="AT81" s="88">
        <v>1974</v>
      </c>
      <c r="AU81" s="74" t="s">
        <v>24</v>
      </c>
      <c r="AV81" s="74" t="s">
        <v>24</v>
      </c>
      <c r="AW81" s="74" t="s">
        <v>24</v>
      </c>
      <c r="AX81" s="74" t="s">
        <v>24</v>
      </c>
      <c r="AY81" s="74" t="s">
        <v>24</v>
      </c>
      <c r="AZ81" s="74" t="s">
        <v>24</v>
      </c>
      <c r="BA81" s="74" t="s">
        <v>24</v>
      </c>
      <c r="BB81" s="74" t="s">
        <v>24</v>
      </c>
      <c r="BC81" s="74" t="s">
        <v>24</v>
      </c>
      <c r="BD81" s="74" t="s">
        <v>24</v>
      </c>
      <c r="BE81" s="74" t="s">
        <v>24</v>
      </c>
      <c r="BF81" s="74" t="s">
        <v>24</v>
      </c>
      <c r="BG81" s="74" t="s">
        <v>24</v>
      </c>
      <c r="BH81" s="74" t="s">
        <v>24</v>
      </c>
      <c r="BI81" s="74" t="s">
        <v>24</v>
      </c>
      <c r="BJ81" s="74" t="s">
        <v>24</v>
      </c>
      <c r="BK81" s="74" t="s">
        <v>24</v>
      </c>
      <c r="BL81" s="74" t="s">
        <v>24</v>
      </c>
      <c r="BM81" s="74" t="s">
        <v>24</v>
      </c>
      <c r="BN81" s="74" t="s">
        <v>24</v>
      </c>
      <c r="BP81" s="88">
        <v>1974</v>
      </c>
    </row>
    <row r="82" spans="2:68">
      <c r="B82" s="88">
        <v>1975</v>
      </c>
      <c r="C82" s="74" t="s">
        <v>24</v>
      </c>
      <c r="D82" s="74" t="s">
        <v>24</v>
      </c>
      <c r="E82" s="74" t="s">
        <v>24</v>
      </c>
      <c r="F82" s="74" t="s">
        <v>24</v>
      </c>
      <c r="G82" s="74" t="s">
        <v>24</v>
      </c>
      <c r="H82" s="74" t="s">
        <v>24</v>
      </c>
      <c r="I82" s="74" t="s">
        <v>24</v>
      </c>
      <c r="J82" s="74" t="s">
        <v>24</v>
      </c>
      <c r="K82" s="74" t="s">
        <v>24</v>
      </c>
      <c r="L82" s="74" t="s">
        <v>24</v>
      </c>
      <c r="M82" s="74" t="s">
        <v>24</v>
      </c>
      <c r="N82" s="74" t="s">
        <v>24</v>
      </c>
      <c r="O82" s="74" t="s">
        <v>24</v>
      </c>
      <c r="P82" s="74" t="s">
        <v>24</v>
      </c>
      <c r="Q82" s="74" t="s">
        <v>24</v>
      </c>
      <c r="R82" s="74" t="s">
        <v>24</v>
      </c>
      <c r="S82" s="74" t="s">
        <v>24</v>
      </c>
      <c r="T82" s="74" t="s">
        <v>24</v>
      </c>
      <c r="U82" s="74" t="s">
        <v>24</v>
      </c>
      <c r="V82" s="74" t="s">
        <v>24</v>
      </c>
      <c r="X82" s="88">
        <v>1975</v>
      </c>
      <c r="Y82" s="74" t="s">
        <v>24</v>
      </c>
      <c r="Z82" s="74" t="s">
        <v>24</v>
      </c>
      <c r="AA82" s="74" t="s">
        <v>24</v>
      </c>
      <c r="AB82" s="74" t="s">
        <v>24</v>
      </c>
      <c r="AC82" s="74" t="s">
        <v>24</v>
      </c>
      <c r="AD82" s="74" t="s">
        <v>24</v>
      </c>
      <c r="AE82" s="74" t="s">
        <v>24</v>
      </c>
      <c r="AF82" s="74" t="s">
        <v>24</v>
      </c>
      <c r="AG82" s="74" t="s">
        <v>24</v>
      </c>
      <c r="AH82" s="74" t="s">
        <v>24</v>
      </c>
      <c r="AI82" s="74" t="s">
        <v>24</v>
      </c>
      <c r="AJ82" s="74" t="s">
        <v>24</v>
      </c>
      <c r="AK82" s="74" t="s">
        <v>24</v>
      </c>
      <c r="AL82" s="74" t="s">
        <v>24</v>
      </c>
      <c r="AM82" s="74" t="s">
        <v>24</v>
      </c>
      <c r="AN82" s="74" t="s">
        <v>24</v>
      </c>
      <c r="AO82" s="74" t="s">
        <v>24</v>
      </c>
      <c r="AP82" s="74" t="s">
        <v>24</v>
      </c>
      <c r="AQ82" s="74" t="s">
        <v>24</v>
      </c>
      <c r="AR82" s="74" t="s">
        <v>24</v>
      </c>
      <c r="AT82" s="88">
        <v>1975</v>
      </c>
      <c r="AU82" s="74" t="s">
        <v>24</v>
      </c>
      <c r="AV82" s="74" t="s">
        <v>24</v>
      </c>
      <c r="AW82" s="74" t="s">
        <v>24</v>
      </c>
      <c r="AX82" s="74" t="s">
        <v>24</v>
      </c>
      <c r="AY82" s="74" t="s">
        <v>24</v>
      </c>
      <c r="AZ82" s="74" t="s">
        <v>24</v>
      </c>
      <c r="BA82" s="74" t="s">
        <v>24</v>
      </c>
      <c r="BB82" s="74" t="s">
        <v>24</v>
      </c>
      <c r="BC82" s="74" t="s">
        <v>24</v>
      </c>
      <c r="BD82" s="74" t="s">
        <v>24</v>
      </c>
      <c r="BE82" s="74" t="s">
        <v>24</v>
      </c>
      <c r="BF82" s="74" t="s">
        <v>24</v>
      </c>
      <c r="BG82" s="74" t="s">
        <v>24</v>
      </c>
      <c r="BH82" s="74" t="s">
        <v>24</v>
      </c>
      <c r="BI82" s="74" t="s">
        <v>24</v>
      </c>
      <c r="BJ82" s="74" t="s">
        <v>24</v>
      </c>
      <c r="BK82" s="74" t="s">
        <v>24</v>
      </c>
      <c r="BL82" s="74" t="s">
        <v>24</v>
      </c>
      <c r="BM82" s="74" t="s">
        <v>24</v>
      </c>
      <c r="BN82" s="74" t="s">
        <v>24</v>
      </c>
      <c r="BP82" s="88">
        <v>1975</v>
      </c>
    </row>
    <row r="83" spans="2:68">
      <c r="B83" s="88">
        <v>1976</v>
      </c>
      <c r="C83" s="74" t="s">
        <v>24</v>
      </c>
      <c r="D83" s="74" t="s">
        <v>24</v>
      </c>
      <c r="E83" s="74" t="s">
        <v>24</v>
      </c>
      <c r="F83" s="74" t="s">
        <v>24</v>
      </c>
      <c r="G83" s="74" t="s">
        <v>24</v>
      </c>
      <c r="H83" s="74" t="s">
        <v>24</v>
      </c>
      <c r="I83" s="74" t="s">
        <v>24</v>
      </c>
      <c r="J83" s="74" t="s">
        <v>24</v>
      </c>
      <c r="K83" s="74" t="s">
        <v>24</v>
      </c>
      <c r="L83" s="74" t="s">
        <v>24</v>
      </c>
      <c r="M83" s="74" t="s">
        <v>24</v>
      </c>
      <c r="N83" s="74" t="s">
        <v>24</v>
      </c>
      <c r="O83" s="74" t="s">
        <v>24</v>
      </c>
      <c r="P83" s="74" t="s">
        <v>24</v>
      </c>
      <c r="Q83" s="74" t="s">
        <v>24</v>
      </c>
      <c r="R83" s="74" t="s">
        <v>24</v>
      </c>
      <c r="S83" s="74" t="s">
        <v>24</v>
      </c>
      <c r="T83" s="74" t="s">
        <v>24</v>
      </c>
      <c r="U83" s="74" t="s">
        <v>24</v>
      </c>
      <c r="V83" s="74" t="s">
        <v>24</v>
      </c>
      <c r="X83" s="88">
        <v>1976</v>
      </c>
      <c r="Y83" s="74" t="s">
        <v>24</v>
      </c>
      <c r="Z83" s="74" t="s">
        <v>24</v>
      </c>
      <c r="AA83" s="74" t="s">
        <v>24</v>
      </c>
      <c r="AB83" s="74" t="s">
        <v>24</v>
      </c>
      <c r="AC83" s="74" t="s">
        <v>24</v>
      </c>
      <c r="AD83" s="74" t="s">
        <v>24</v>
      </c>
      <c r="AE83" s="74" t="s">
        <v>24</v>
      </c>
      <c r="AF83" s="74" t="s">
        <v>24</v>
      </c>
      <c r="AG83" s="74" t="s">
        <v>24</v>
      </c>
      <c r="AH83" s="74" t="s">
        <v>24</v>
      </c>
      <c r="AI83" s="74" t="s">
        <v>24</v>
      </c>
      <c r="AJ83" s="74" t="s">
        <v>24</v>
      </c>
      <c r="AK83" s="74" t="s">
        <v>24</v>
      </c>
      <c r="AL83" s="74" t="s">
        <v>24</v>
      </c>
      <c r="AM83" s="74" t="s">
        <v>24</v>
      </c>
      <c r="AN83" s="74" t="s">
        <v>24</v>
      </c>
      <c r="AO83" s="74" t="s">
        <v>24</v>
      </c>
      <c r="AP83" s="74" t="s">
        <v>24</v>
      </c>
      <c r="AQ83" s="74" t="s">
        <v>24</v>
      </c>
      <c r="AR83" s="74" t="s">
        <v>24</v>
      </c>
      <c r="AT83" s="88">
        <v>1976</v>
      </c>
      <c r="AU83" s="74" t="s">
        <v>24</v>
      </c>
      <c r="AV83" s="74" t="s">
        <v>24</v>
      </c>
      <c r="AW83" s="74" t="s">
        <v>24</v>
      </c>
      <c r="AX83" s="74" t="s">
        <v>24</v>
      </c>
      <c r="AY83" s="74" t="s">
        <v>24</v>
      </c>
      <c r="AZ83" s="74" t="s">
        <v>24</v>
      </c>
      <c r="BA83" s="74" t="s">
        <v>24</v>
      </c>
      <c r="BB83" s="74" t="s">
        <v>24</v>
      </c>
      <c r="BC83" s="74" t="s">
        <v>24</v>
      </c>
      <c r="BD83" s="74" t="s">
        <v>24</v>
      </c>
      <c r="BE83" s="74" t="s">
        <v>24</v>
      </c>
      <c r="BF83" s="74" t="s">
        <v>24</v>
      </c>
      <c r="BG83" s="74" t="s">
        <v>24</v>
      </c>
      <c r="BH83" s="74" t="s">
        <v>24</v>
      </c>
      <c r="BI83" s="74" t="s">
        <v>24</v>
      </c>
      <c r="BJ83" s="74" t="s">
        <v>24</v>
      </c>
      <c r="BK83" s="74" t="s">
        <v>24</v>
      </c>
      <c r="BL83" s="74" t="s">
        <v>24</v>
      </c>
      <c r="BM83" s="74" t="s">
        <v>24</v>
      </c>
      <c r="BN83" s="74" t="s">
        <v>24</v>
      </c>
      <c r="BP83" s="88">
        <v>1976</v>
      </c>
    </row>
    <row r="84" spans="2:68">
      <c r="B84" s="88">
        <v>1977</v>
      </c>
      <c r="C84" s="74" t="s">
        <v>24</v>
      </c>
      <c r="D84" s="74" t="s">
        <v>24</v>
      </c>
      <c r="E84" s="74" t="s">
        <v>24</v>
      </c>
      <c r="F84" s="74" t="s">
        <v>24</v>
      </c>
      <c r="G84" s="74" t="s">
        <v>24</v>
      </c>
      <c r="H84" s="74" t="s">
        <v>24</v>
      </c>
      <c r="I84" s="74" t="s">
        <v>24</v>
      </c>
      <c r="J84" s="74" t="s">
        <v>24</v>
      </c>
      <c r="K84" s="74" t="s">
        <v>24</v>
      </c>
      <c r="L84" s="74" t="s">
        <v>24</v>
      </c>
      <c r="M84" s="74" t="s">
        <v>24</v>
      </c>
      <c r="N84" s="74" t="s">
        <v>24</v>
      </c>
      <c r="O84" s="74" t="s">
        <v>24</v>
      </c>
      <c r="P84" s="74" t="s">
        <v>24</v>
      </c>
      <c r="Q84" s="74" t="s">
        <v>24</v>
      </c>
      <c r="R84" s="74" t="s">
        <v>24</v>
      </c>
      <c r="S84" s="74" t="s">
        <v>24</v>
      </c>
      <c r="T84" s="74" t="s">
        <v>24</v>
      </c>
      <c r="U84" s="74" t="s">
        <v>24</v>
      </c>
      <c r="V84" s="74" t="s">
        <v>24</v>
      </c>
      <c r="X84" s="88">
        <v>1977</v>
      </c>
      <c r="Y84" s="74" t="s">
        <v>24</v>
      </c>
      <c r="Z84" s="74" t="s">
        <v>24</v>
      </c>
      <c r="AA84" s="74" t="s">
        <v>24</v>
      </c>
      <c r="AB84" s="74" t="s">
        <v>24</v>
      </c>
      <c r="AC84" s="74" t="s">
        <v>24</v>
      </c>
      <c r="AD84" s="74" t="s">
        <v>24</v>
      </c>
      <c r="AE84" s="74" t="s">
        <v>24</v>
      </c>
      <c r="AF84" s="74" t="s">
        <v>24</v>
      </c>
      <c r="AG84" s="74" t="s">
        <v>24</v>
      </c>
      <c r="AH84" s="74" t="s">
        <v>24</v>
      </c>
      <c r="AI84" s="74" t="s">
        <v>24</v>
      </c>
      <c r="AJ84" s="74" t="s">
        <v>24</v>
      </c>
      <c r="AK84" s="74" t="s">
        <v>24</v>
      </c>
      <c r="AL84" s="74" t="s">
        <v>24</v>
      </c>
      <c r="AM84" s="74" t="s">
        <v>24</v>
      </c>
      <c r="AN84" s="74" t="s">
        <v>24</v>
      </c>
      <c r="AO84" s="74" t="s">
        <v>24</v>
      </c>
      <c r="AP84" s="74" t="s">
        <v>24</v>
      </c>
      <c r="AQ84" s="74" t="s">
        <v>24</v>
      </c>
      <c r="AR84" s="74" t="s">
        <v>24</v>
      </c>
      <c r="AT84" s="88">
        <v>1977</v>
      </c>
      <c r="AU84" s="74" t="s">
        <v>24</v>
      </c>
      <c r="AV84" s="74" t="s">
        <v>24</v>
      </c>
      <c r="AW84" s="74" t="s">
        <v>24</v>
      </c>
      <c r="AX84" s="74" t="s">
        <v>24</v>
      </c>
      <c r="AY84" s="74" t="s">
        <v>24</v>
      </c>
      <c r="AZ84" s="74" t="s">
        <v>24</v>
      </c>
      <c r="BA84" s="74" t="s">
        <v>24</v>
      </c>
      <c r="BB84" s="74" t="s">
        <v>24</v>
      </c>
      <c r="BC84" s="74" t="s">
        <v>24</v>
      </c>
      <c r="BD84" s="74" t="s">
        <v>24</v>
      </c>
      <c r="BE84" s="74" t="s">
        <v>24</v>
      </c>
      <c r="BF84" s="74" t="s">
        <v>24</v>
      </c>
      <c r="BG84" s="74" t="s">
        <v>24</v>
      </c>
      <c r="BH84" s="74" t="s">
        <v>24</v>
      </c>
      <c r="BI84" s="74" t="s">
        <v>24</v>
      </c>
      <c r="BJ84" s="74" t="s">
        <v>24</v>
      </c>
      <c r="BK84" s="74" t="s">
        <v>24</v>
      </c>
      <c r="BL84" s="74" t="s">
        <v>24</v>
      </c>
      <c r="BM84" s="74" t="s">
        <v>24</v>
      </c>
      <c r="BN84" s="74" t="s">
        <v>24</v>
      </c>
      <c r="BP84" s="88">
        <v>1977</v>
      </c>
    </row>
    <row r="85" spans="2:68">
      <c r="B85" s="88">
        <v>1978</v>
      </c>
      <c r="C85" s="74" t="s">
        <v>24</v>
      </c>
      <c r="D85" s="74" t="s">
        <v>24</v>
      </c>
      <c r="E85" s="74" t="s">
        <v>24</v>
      </c>
      <c r="F85" s="74" t="s">
        <v>24</v>
      </c>
      <c r="G85" s="74" t="s">
        <v>24</v>
      </c>
      <c r="H85" s="74" t="s">
        <v>24</v>
      </c>
      <c r="I85" s="74" t="s">
        <v>24</v>
      </c>
      <c r="J85" s="74" t="s">
        <v>24</v>
      </c>
      <c r="K85" s="74" t="s">
        <v>24</v>
      </c>
      <c r="L85" s="74" t="s">
        <v>24</v>
      </c>
      <c r="M85" s="74" t="s">
        <v>24</v>
      </c>
      <c r="N85" s="74" t="s">
        <v>24</v>
      </c>
      <c r="O85" s="74" t="s">
        <v>24</v>
      </c>
      <c r="P85" s="74" t="s">
        <v>24</v>
      </c>
      <c r="Q85" s="74" t="s">
        <v>24</v>
      </c>
      <c r="R85" s="74" t="s">
        <v>24</v>
      </c>
      <c r="S85" s="74" t="s">
        <v>24</v>
      </c>
      <c r="T85" s="74" t="s">
        <v>24</v>
      </c>
      <c r="U85" s="74" t="s">
        <v>24</v>
      </c>
      <c r="V85" s="74" t="s">
        <v>24</v>
      </c>
      <c r="X85" s="88">
        <v>1978</v>
      </c>
      <c r="Y85" s="74" t="s">
        <v>24</v>
      </c>
      <c r="Z85" s="74" t="s">
        <v>24</v>
      </c>
      <c r="AA85" s="74" t="s">
        <v>24</v>
      </c>
      <c r="AB85" s="74" t="s">
        <v>24</v>
      </c>
      <c r="AC85" s="74" t="s">
        <v>24</v>
      </c>
      <c r="AD85" s="74" t="s">
        <v>24</v>
      </c>
      <c r="AE85" s="74" t="s">
        <v>24</v>
      </c>
      <c r="AF85" s="74" t="s">
        <v>24</v>
      </c>
      <c r="AG85" s="74" t="s">
        <v>24</v>
      </c>
      <c r="AH85" s="74" t="s">
        <v>24</v>
      </c>
      <c r="AI85" s="74" t="s">
        <v>24</v>
      </c>
      <c r="AJ85" s="74" t="s">
        <v>24</v>
      </c>
      <c r="AK85" s="74" t="s">
        <v>24</v>
      </c>
      <c r="AL85" s="74" t="s">
        <v>24</v>
      </c>
      <c r="AM85" s="74" t="s">
        <v>24</v>
      </c>
      <c r="AN85" s="74" t="s">
        <v>24</v>
      </c>
      <c r="AO85" s="74" t="s">
        <v>24</v>
      </c>
      <c r="AP85" s="74" t="s">
        <v>24</v>
      </c>
      <c r="AQ85" s="74" t="s">
        <v>24</v>
      </c>
      <c r="AR85" s="74" t="s">
        <v>24</v>
      </c>
      <c r="AT85" s="88">
        <v>1978</v>
      </c>
      <c r="AU85" s="74" t="s">
        <v>24</v>
      </c>
      <c r="AV85" s="74" t="s">
        <v>24</v>
      </c>
      <c r="AW85" s="74" t="s">
        <v>24</v>
      </c>
      <c r="AX85" s="74" t="s">
        <v>24</v>
      </c>
      <c r="AY85" s="74" t="s">
        <v>24</v>
      </c>
      <c r="AZ85" s="74" t="s">
        <v>24</v>
      </c>
      <c r="BA85" s="74" t="s">
        <v>24</v>
      </c>
      <c r="BB85" s="74" t="s">
        <v>24</v>
      </c>
      <c r="BC85" s="74" t="s">
        <v>24</v>
      </c>
      <c r="BD85" s="74" t="s">
        <v>24</v>
      </c>
      <c r="BE85" s="74" t="s">
        <v>24</v>
      </c>
      <c r="BF85" s="74" t="s">
        <v>24</v>
      </c>
      <c r="BG85" s="74" t="s">
        <v>24</v>
      </c>
      <c r="BH85" s="74" t="s">
        <v>24</v>
      </c>
      <c r="BI85" s="74" t="s">
        <v>24</v>
      </c>
      <c r="BJ85" s="74" t="s">
        <v>24</v>
      </c>
      <c r="BK85" s="74" t="s">
        <v>24</v>
      </c>
      <c r="BL85" s="74" t="s">
        <v>24</v>
      </c>
      <c r="BM85" s="74" t="s">
        <v>24</v>
      </c>
      <c r="BN85" s="74" t="s">
        <v>24</v>
      </c>
      <c r="BP85" s="88">
        <v>1978</v>
      </c>
    </row>
    <row r="86" spans="2:68">
      <c r="B86" s="89">
        <v>1979</v>
      </c>
      <c r="C86" s="74" t="s">
        <v>24</v>
      </c>
      <c r="D86" s="74" t="s">
        <v>24</v>
      </c>
      <c r="E86" s="74" t="s">
        <v>24</v>
      </c>
      <c r="F86" s="74" t="s">
        <v>24</v>
      </c>
      <c r="G86" s="74" t="s">
        <v>24</v>
      </c>
      <c r="H86" s="74" t="s">
        <v>24</v>
      </c>
      <c r="I86" s="74" t="s">
        <v>24</v>
      </c>
      <c r="J86" s="74" t="s">
        <v>24</v>
      </c>
      <c r="K86" s="74" t="s">
        <v>24</v>
      </c>
      <c r="L86" s="74" t="s">
        <v>24</v>
      </c>
      <c r="M86" s="74" t="s">
        <v>24</v>
      </c>
      <c r="N86" s="74" t="s">
        <v>24</v>
      </c>
      <c r="O86" s="74" t="s">
        <v>24</v>
      </c>
      <c r="P86" s="74" t="s">
        <v>24</v>
      </c>
      <c r="Q86" s="74" t="s">
        <v>24</v>
      </c>
      <c r="R86" s="74" t="s">
        <v>24</v>
      </c>
      <c r="S86" s="74" t="s">
        <v>24</v>
      </c>
      <c r="T86" s="74" t="s">
        <v>24</v>
      </c>
      <c r="U86" s="74" t="s">
        <v>24</v>
      </c>
      <c r="V86" s="74" t="s">
        <v>24</v>
      </c>
      <c r="X86" s="89">
        <v>1979</v>
      </c>
      <c r="Y86" s="74" t="s">
        <v>24</v>
      </c>
      <c r="Z86" s="74" t="s">
        <v>24</v>
      </c>
      <c r="AA86" s="74" t="s">
        <v>24</v>
      </c>
      <c r="AB86" s="74" t="s">
        <v>24</v>
      </c>
      <c r="AC86" s="74" t="s">
        <v>24</v>
      </c>
      <c r="AD86" s="74" t="s">
        <v>24</v>
      </c>
      <c r="AE86" s="74" t="s">
        <v>24</v>
      </c>
      <c r="AF86" s="74" t="s">
        <v>24</v>
      </c>
      <c r="AG86" s="74" t="s">
        <v>24</v>
      </c>
      <c r="AH86" s="74" t="s">
        <v>24</v>
      </c>
      <c r="AI86" s="74" t="s">
        <v>24</v>
      </c>
      <c r="AJ86" s="74" t="s">
        <v>24</v>
      </c>
      <c r="AK86" s="74" t="s">
        <v>24</v>
      </c>
      <c r="AL86" s="74" t="s">
        <v>24</v>
      </c>
      <c r="AM86" s="74" t="s">
        <v>24</v>
      </c>
      <c r="AN86" s="74" t="s">
        <v>24</v>
      </c>
      <c r="AO86" s="74" t="s">
        <v>24</v>
      </c>
      <c r="AP86" s="74" t="s">
        <v>24</v>
      </c>
      <c r="AQ86" s="74" t="s">
        <v>24</v>
      </c>
      <c r="AR86" s="74" t="s">
        <v>24</v>
      </c>
      <c r="AT86" s="89">
        <v>1979</v>
      </c>
      <c r="AU86" s="74" t="s">
        <v>24</v>
      </c>
      <c r="AV86" s="74" t="s">
        <v>24</v>
      </c>
      <c r="AW86" s="74" t="s">
        <v>24</v>
      </c>
      <c r="AX86" s="74" t="s">
        <v>24</v>
      </c>
      <c r="AY86" s="74" t="s">
        <v>24</v>
      </c>
      <c r="AZ86" s="74" t="s">
        <v>24</v>
      </c>
      <c r="BA86" s="74" t="s">
        <v>24</v>
      </c>
      <c r="BB86" s="74" t="s">
        <v>24</v>
      </c>
      <c r="BC86" s="74" t="s">
        <v>24</v>
      </c>
      <c r="BD86" s="74" t="s">
        <v>24</v>
      </c>
      <c r="BE86" s="74" t="s">
        <v>24</v>
      </c>
      <c r="BF86" s="74" t="s">
        <v>24</v>
      </c>
      <c r="BG86" s="74" t="s">
        <v>24</v>
      </c>
      <c r="BH86" s="74" t="s">
        <v>24</v>
      </c>
      <c r="BI86" s="74" t="s">
        <v>24</v>
      </c>
      <c r="BJ86" s="74" t="s">
        <v>24</v>
      </c>
      <c r="BK86" s="74" t="s">
        <v>24</v>
      </c>
      <c r="BL86" s="74" t="s">
        <v>24</v>
      </c>
      <c r="BM86" s="74" t="s">
        <v>24</v>
      </c>
      <c r="BN86" s="74" t="s">
        <v>24</v>
      </c>
      <c r="BP86" s="89">
        <v>1979</v>
      </c>
    </row>
    <row r="87" spans="2:68">
      <c r="B87" s="89">
        <v>1980</v>
      </c>
      <c r="C87" s="74" t="s">
        <v>24</v>
      </c>
      <c r="D87" s="74" t="s">
        <v>24</v>
      </c>
      <c r="E87" s="74" t="s">
        <v>24</v>
      </c>
      <c r="F87" s="74" t="s">
        <v>24</v>
      </c>
      <c r="G87" s="74" t="s">
        <v>24</v>
      </c>
      <c r="H87" s="74" t="s">
        <v>24</v>
      </c>
      <c r="I87" s="74" t="s">
        <v>24</v>
      </c>
      <c r="J87" s="74" t="s">
        <v>24</v>
      </c>
      <c r="K87" s="74" t="s">
        <v>24</v>
      </c>
      <c r="L87" s="74" t="s">
        <v>24</v>
      </c>
      <c r="M87" s="74" t="s">
        <v>24</v>
      </c>
      <c r="N87" s="74" t="s">
        <v>24</v>
      </c>
      <c r="O87" s="74" t="s">
        <v>24</v>
      </c>
      <c r="P87" s="74" t="s">
        <v>24</v>
      </c>
      <c r="Q87" s="74" t="s">
        <v>24</v>
      </c>
      <c r="R87" s="74" t="s">
        <v>24</v>
      </c>
      <c r="S87" s="74" t="s">
        <v>24</v>
      </c>
      <c r="T87" s="74" t="s">
        <v>24</v>
      </c>
      <c r="U87" s="74" t="s">
        <v>24</v>
      </c>
      <c r="V87" s="74" t="s">
        <v>24</v>
      </c>
      <c r="X87" s="89">
        <v>1980</v>
      </c>
      <c r="Y87" s="74" t="s">
        <v>24</v>
      </c>
      <c r="Z87" s="74" t="s">
        <v>24</v>
      </c>
      <c r="AA87" s="74" t="s">
        <v>24</v>
      </c>
      <c r="AB87" s="74" t="s">
        <v>24</v>
      </c>
      <c r="AC87" s="74" t="s">
        <v>24</v>
      </c>
      <c r="AD87" s="74" t="s">
        <v>24</v>
      </c>
      <c r="AE87" s="74" t="s">
        <v>24</v>
      </c>
      <c r="AF87" s="74" t="s">
        <v>24</v>
      </c>
      <c r="AG87" s="74" t="s">
        <v>24</v>
      </c>
      <c r="AH87" s="74" t="s">
        <v>24</v>
      </c>
      <c r="AI87" s="74" t="s">
        <v>24</v>
      </c>
      <c r="AJ87" s="74" t="s">
        <v>24</v>
      </c>
      <c r="AK87" s="74" t="s">
        <v>24</v>
      </c>
      <c r="AL87" s="74" t="s">
        <v>24</v>
      </c>
      <c r="AM87" s="74" t="s">
        <v>24</v>
      </c>
      <c r="AN87" s="74" t="s">
        <v>24</v>
      </c>
      <c r="AO87" s="74" t="s">
        <v>24</v>
      </c>
      <c r="AP87" s="74" t="s">
        <v>24</v>
      </c>
      <c r="AQ87" s="74" t="s">
        <v>24</v>
      </c>
      <c r="AR87" s="74" t="s">
        <v>24</v>
      </c>
      <c r="AT87" s="89">
        <v>1980</v>
      </c>
      <c r="AU87" s="74" t="s">
        <v>24</v>
      </c>
      <c r="AV87" s="74" t="s">
        <v>24</v>
      </c>
      <c r="AW87" s="74" t="s">
        <v>24</v>
      </c>
      <c r="AX87" s="74" t="s">
        <v>24</v>
      </c>
      <c r="AY87" s="74" t="s">
        <v>24</v>
      </c>
      <c r="AZ87" s="74" t="s">
        <v>24</v>
      </c>
      <c r="BA87" s="74" t="s">
        <v>24</v>
      </c>
      <c r="BB87" s="74" t="s">
        <v>24</v>
      </c>
      <c r="BC87" s="74" t="s">
        <v>24</v>
      </c>
      <c r="BD87" s="74" t="s">
        <v>24</v>
      </c>
      <c r="BE87" s="74" t="s">
        <v>24</v>
      </c>
      <c r="BF87" s="74" t="s">
        <v>24</v>
      </c>
      <c r="BG87" s="74" t="s">
        <v>24</v>
      </c>
      <c r="BH87" s="74" t="s">
        <v>24</v>
      </c>
      <c r="BI87" s="74" t="s">
        <v>24</v>
      </c>
      <c r="BJ87" s="74" t="s">
        <v>24</v>
      </c>
      <c r="BK87" s="74" t="s">
        <v>24</v>
      </c>
      <c r="BL87" s="74" t="s">
        <v>24</v>
      </c>
      <c r="BM87" s="74" t="s">
        <v>24</v>
      </c>
      <c r="BN87" s="74" t="s">
        <v>24</v>
      </c>
      <c r="BP87" s="89">
        <v>1980</v>
      </c>
    </row>
    <row r="88" spans="2:68">
      <c r="B88" s="89">
        <v>1981</v>
      </c>
      <c r="C88" s="74" t="s">
        <v>24</v>
      </c>
      <c r="D88" s="74" t="s">
        <v>24</v>
      </c>
      <c r="E88" s="74" t="s">
        <v>24</v>
      </c>
      <c r="F88" s="74" t="s">
        <v>24</v>
      </c>
      <c r="G88" s="74" t="s">
        <v>24</v>
      </c>
      <c r="H88" s="74" t="s">
        <v>24</v>
      </c>
      <c r="I88" s="74" t="s">
        <v>24</v>
      </c>
      <c r="J88" s="74" t="s">
        <v>24</v>
      </c>
      <c r="K88" s="74" t="s">
        <v>24</v>
      </c>
      <c r="L88" s="74" t="s">
        <v>24</v>
      </c>
      <c r="M88" s="74" t="s">
        <v>24</v>
      </c>
      <c r="N88" s="74" t="s">
        <v>24</v>
      </c>
      <c r="O88" s="74" t="s">
        <v>24</v>
      </c>
      <c r="P88" s="74" t="s">
        <v>24</v>
      </c>
      <c r="Q88" s="74" t="s">
        <v>24</v>
      </c>
      <c r="R88" s="74" t="s">
        <v>24</v>
      </c>
      <c r="S88" s="74" t="s">
        <v>24</v>
      </c>
      <c r="T88" s="74" t="s">
        <v>24</v>
      </c>
      <c r="U88" s="74" t="s">
        <v>24</v>
      </c>
      <c r="V88" s="74" t="s">
        <v>24</v>
      </c>
      <c r="X88" s="89">
        <v>1981</v>
      </c>
      <c r="Y88" s="74" t="s">
        <v>24</v>
      </c>
      <c r="Z88" s="74" t="s">
        <v>24</v>
      </c>
      <c r="AA88" s="74" t="s">
        <v>24</v>
      </c>
      <c r="AB88" s="74" t="s">
        <v>24</v>
      </c>
      <c r="AC88" s="74" t="s">
        <v>24</v>
      </c>
      <c r="AD88" s="74" t="s">
        <v>24</v>
      </c>
      <c r="AE88" s="74" t="s">
        <v>24</v>
      </c>
      <c r="AF88" s="74" t="s">
        <v>24</v>
      </c>
      <c r="AG88" s="74" t="s">
        <v>24</v>
      </c>
      <c r="AH88" s="74" t="s">
        <v>24</v>
      </c>
      <c r="AI88" s="74" t="s">
        <v>24</v>
      </c>
      <c r="AJ88" s="74" t="s">
        <v>24</v>
      </c>
      <c r="AK88" s="74" t="s">
        <v>24</v>
      </c>
      <c r="AL88" s="74" t="s">
        <v>24</v>
      </c>
      <c r="AM88" s="74" t="s">
        <v>24</v>
      </c>
      <c r="AN88" s="74" t="s">
        <v>24</v>
      </c>
      <c r="AO88" s="74" t="s">
        <v>24</v>
      </c>
      <c r="AP88" s="74" t="s">
        <v>24</v>
      </c>
      <c r="AQ88" s="74" t="s">
        <v>24</v>
      </c>
      <c r="AR88" s="74" t="s">
        <v>24</v>
      </c>
      <c r="AT88" s="89">
        <v>1981</v>
      </c>
      <c r="AU88" s="74" t="s">
        <v>24</v>
      </c>
      <c r="AV88" s="74" t="s">
        <v>24</v>
      </c>
      <c r="AW88" s="74" t="s">
        <v>24</v>
      </c>
      <c r="AX88" s="74" t="s">
        <v>24</v>
      </c>
      <c r="AY88" s="74" t="s">
        <v>24</v>
      </c>
      <c r="AZ88" s="74" t="s">
        <v>24</v>
      </c>
      <c r="BA88" s="74" t="s">
        <v>24</v>
      </c>
      <c r="BB88" s="74" t="s">
        <v>24</v>
      </c>
      <c r="BC88" s="74" t="s">
        <v>24</v>
      </c>
      <c r="BD88" s="74" t="s">
        <v>24</v>
      </c>
      <c r="BE88" s="74" t="s">
        <v>24</v>
      </c>
      <c r="BF88" s="74" t="s">
        <v>24</v>
      </c>
      <c r="BG88" s="74" t="s">
        <v>24</v>
      </c>
      <c r="BH88" s="74" t="s">
        <v>24</v>
      </c>
      <c r="BI88" s="74" t="s">
        <v>24</v>
      </c>
      <c r="BJ88" s="74" t="s">
        <v>24</v>
      </c>
      <c r="BK88" s="74" t="s">
        <v>24</v>
      </c>
      <c r="BL88" s="74" t="s">
        <v>24</v>
      </c>
      <c r="BM88" s="74" t="s">
        <v>24</v>
      </c>
      <c r="BN88" s="74" t="s">
        <v>24</v>
      </c>
      <c r="BP88" s="89">
        <v>1981</v>
      </c>
    </row>
    <row r="89" spans="2:68">
      <c r="B89" s="89">
        <v>1982</v>
      </c>
      <c r="C89" s="74" t="s">
        <v>24</v>
      </c>
      <c r="D89" s="74" t="s">
        <v>24</v>
      </c>
      <c r="E89" s="74" t="s">
        <v>24</v>
      </c>
      <c r="F89" s="74" t="s">
        <v>24</v>
      </c>
      <c r="G89" s="74" t="s">
        <v>24</v>
      </c>
      <c r="H89" s="74" t="s">
        <v>24</v>
      </c>
      <c r="I89" s="74" t="s">
        <v>24</v>
      </c>
      <c r="J89" s="74" t="s">
        <v>24</v>
      </c>
      <c r="K89" s="74" t="s">
        <v>24</v>
      </c>
      <c r="L89" s="74" t="s">
        <v>24</v>
      </c>
      <c r="M89" s="74" t="s">
        <v>24</v>
      </c>
      <c r="N89" s="74" t="s">
        <v>24</v>
      </c>
      <c r="O89" s="74" t="s">
        <v>24</v>
      </c>
      <c r="P89" s="74" t="s">
        <v>24</v>
      </c>
      <c r="Q89" s="74" t="s">
        <v>24</v>
      </c>
      <c r="R89" s="74" t="s">
        <v>24</v>
      </c>
      <c r="S89" s="74" t="s">
        <v>24</v>
      </c>
      <c r="T89" s="74" t="s">
        <v>24</v>
      </c>
      <c r="U89" s="74" t="s">
        <v>24</v>
      </c>
      <c r="V89" s="74" t="s">
        <v>24</v>
      </c>
      <c r="X89" s="89">
        <v>1982</v>
      </c>
      <c r="Y89" s="74" t="s">
        <v>24</v>
      </c>
      <c r="Z89" s="74" t="s">
        <v>24</v>
      </c>
      <c r="AA89" s="74" t="s">
        <v>24</v>
      </c>
      <c r="AB89" s="74" t="s">
        <v>24</v>
      </c>
      <c r="AC89" s="74" t="s">
        <v>24</v>
      </c>
      <c r="AD89" s="74" t="s">
        <v>24</v>
      </c>
      <c r="AE89" s="74" t="s">
        <v>24</v>
      </c>
      <c r="AF89" s="74" t="s">
        <v>24</v>
      </c>
      <c r="AG89" s="74" t="s">
        <v>24</v>
      </c>
      <c r="AH89" s="74" t="s">
        <v>24</v>
      </c>
      <c r="AI89" s="74" t="s">
        <v>24</v>
      </c>
      <c r="AJ89" s="74" t="s">
        <v>24</v>
      </c>
      <c r="AK89" s="74" t="s">
        <v>24</v>
      </c>
      <c r="AL89" s="74" t="s">
        <v>24</v>
      </c>
      <c r="AM89" s="74" t="s">
        <v>24</v>
      </c>
      <c r="AN89" s="74" t="s">
        <v>24</v>
      </c>
      <c r="AO89" s="74" t="s">
        <v>24</v>
      </c>
      <c r="AP89" s="74" t="s">
        <v>24</v>
      </c>
      <c r="AQ89" s="74" t="s">
        <v>24</v>
      </c>
      <c r="AR89" s="74" t="s">
        <v>24</v>
      </c>
      <c r="AT89" s="89">
        <v>1982</v>
      </c>
      <c r="AU89" s="74" t="s">
        <v>24</v>
      </c>
      <c r="AV89" s="74" t="s">
        <v>24</v>
      </c>
      <c r="AW89" s="74" t="s">
        <v>24</v>
      </c>
      <c r="AX89" s="74" t="s">
        <v>24</v>
      </c>
      <c r="AY89" s="74" t="s">
        <v>24</v>
      </c>
      <c r="AZ89" s="74" t="s">
        <v>24</v>
      </c>
      <c r="BA89" s="74" t="s">
        <v>24</v>
      </c>
      <c r="BB89" s="74" t="s">
        <v>24</v>
      </c>
      <c r="BC89" s="74" t="s">
        <v>24</v>
      </c>
      <c r="BD89" s="74" t="s">
        <v>24</v>
      </c>
      <c r="BE89" s="74" t="s">
        <v>24</v>
      </c>
      <c r="BF89" s="74" t="s">
        <v>24</v>
      </c>
      <c r="BG89" s="74" t="s">
        <v>24</v>
      </c>
      <c r="BH89" s="74" t="s">
        <v>24</v>
      </c>
      <c r="BI89" s="74" t="s">
        <v>24</v>
      </c>
      <c r="BJ89" s="74" t="s">
        <v>24</v>
      </c>
      <c r="BK89" s="74" t="s">
        <v>24</v>
      </c>
      <c r="BL89" s="74" t="s">
        <v>24</v>
      </c>
      <c r="BM89" s="74" t="s">
        <v>24</v>
      </c>
      <c r="BN89" s="74" t="s">
        <v>24</v>
      </c>
      <c r="BP89" s="89">
        <v>1982</v>
      </c>
    </row>
    <row r="90" spans="2:68">
      <c r="B90" s="89">
        <v>1983</v>
      </c>
      <c r="C90" s="74" t="s">
        <v>24</v>
      </c>
      <c r="D90" s="74" t="s">
        <v>24</v>
      </c>
      <c r="E90" s="74" t="s">
        <v>24</v>
      </c>
      <c r="F90" s="74" t="s">
        <v>24</v>
      </c>
      <c r="G90" s="74" t="s">
        <v>24</v>
      </c>
      <c r="H90" s="74" t="s">
        <v>24</v>
      </c>
      <c r="I90" s="74" t="s">
        <v>24</v>
      </c>
      <c r="J90" s="74" t="s">
        <v>24</v>
      </c>
      <c r="K90" s="74" t="s">
        <v>24</v>
      </c>
      <c r="L90" s="74" t="s">
        <v>24</v>
      </c>
      <c r="M90" s="74" t="s">
        <v>24</v>
      </c>
      <c r="N90" s="74" t="s">
        <v>24</v>
      </c>
      <c r="O90" s="74" t="s">
        <v>24</v>
      </c>
      <c r="P90" s="74" t="s">
        <v>24</v>
      </c>
      <c r="Q90" s="74" t="s">
        <v>24</v>
      </c>
      <c r="R90" s="74" t="s">
        <v>24</v>
      </c>
      <c r="S90" s="74" t="s">
        <v>24</v>
      </c>
      <c r="T90" s="74" t="s">
        <v>24</v>
      </c>
      <c r="U90" s="74" t="s">
        <v>24</v>
      </c>
      <c r="V90" s="74" t="s">
        <v>24</v>
      </c>
      <c r="X90" s="89">
        <v>1983</v>
      </c>
      <c r="Y90" s="74" t="s">
        <v>24</v>
      </c>
      <c r="Z90" s="74" t="s">
        <v>24</v>
      </c>
      <c r="AA90" s="74" t="s">
        <v>24</v>
      </c>
      <c r="AB90" s="74" t="s">
        <v>24</v>
      </c>
      <c r="AC90" s="74" t="s">
        <v>24</v>
      </c>
      <c r="AD90" s="74" t="s">
        <v>24</v>
      </c>
      <c r="AE90" s="74" t="s">
        <v>24</v>
      </c>
      <c r="AF90" s="74" t="s">
        <v>24</v>
      </c>
      <c r="AG90" s="74" t="s">
        <v>24</v>
      </c>
      <c r="AH90" s="74" t="s">
        <v>24</v>
      </c>
      <c r="AI90" s="74" t="s">
        <v>24</v>
      </c>
      <c r="AJ90" s="74" t="s">
        <v>24</v>
      </c>
      <c r="AK90" s="74" t="s">
        <v>24</v>
      </c>
      <c r="AL90" s="74" t="s">
        <v>24</v>
      </c>
      <c r="AM90" s="74" t="s">
        <v>24</v>
      </c>
      <c r="AN90" s="74" t="s">
        <v>24</v>
      </c>
      <c r="AO90" s="74" t="s">
        <v>24</v>
      </c>
      <c r="AP90" s="74" t="s">
        <v>24</v>
      </c>
      <c r="AQ90" s="74" t="s">
        <v>24</v>
      </c>
      <c r="AR90" s="74" t="s">
        <v>24</v>
      </c>
      <c r="AT90" s="89">
        <v>1983</v>
      </c>
      <c r="AU90" s="74" t="s">
        <v>24</v>
      </c>
      <c r="AV90" s="74" t="s">
        <v>24</v>
      </c>
      <c r="AW90" s="74" t="s">
        <v>24</v>
      </c>
      <c r="AX90" s="74" t="s">
        <v>24</v>
      </c>
      <c r="AY90" s="74" t="s">
        <v>24</v>
      </c>
      <c r="AZ90" s="74" t="s">
        <v>24</v>
      </c>
      <c r="BA90" s="74" t="s">
        <v>24</v>
      </c>
      <c r="BB90" s="74" t="s">
        <v>24</v>
      </c>
      <c r="BC90" s="74" t="s">
        <v>24</v>
      </c>
      <c r="BD90" s="74" t="s">
        <v>24</v>
      </c>
      <c r="BE90" s="74" t="s">
        <v>24</v>
      </c>
      <c r="BF90" s="74" t="s">
        <v>24</v>
      </c>
      <c r="BG90" s="74" t="s">
        <v>24</v>
      </c>
      <c r="BH90" s="74" t="s">
        <v>24</v>
      </c>
      <c r="BI90" s="74" t="s">
        <v>24</v>
      </c>
      <c r="BJ90" s="74" t="s">
        <v>24</v>
      </c>
      <c r="BK90" s="74" t="s">
        <v>24</v>
      </c>
      <c r="BL90" s="74" t="s">
        <v>24</v>
      </c>
      <c r="BM90" s="74" t="s">
        <v>24</v>
      </c>
      <c r="BN90" s="74" t="s">
        <v>24</v>
      </c>
      <c r="BP90" s="89">
        <v>1983</v>
      </c>
    </row>
    <row r="91" spans="2:68">
      <c r="B91" s="89">
        <v>1984</v>
      </c>
      <c r="C91" s="74" t="s">
        <v>24</v>
      </c>
      <c r="D91" s="74" t="s">
        <v>24</v>
      </c>
      <c r="E91" s="74" t="s">
        <v>24</v>
      </c>
      <c r="F91" s="74" t="s">
        <v>24</v>
      </c>
      <c r="G91" s="74" t="s">
        <v>24</v>
      </c>
      <c r="H91" s="74" t="s">
        <v>24</v>
      </c>
      <c r="I91" s="74" t="s">
        <v>24</v>
      </c>
      <c r="J91" s="74" t="s">
        <v>24</v>
      </c>
      <c r="K91" s="74" t="s">
        <v>24</v>
      </c>
      <c r="L91" s="74" t="s">
        <v>24</v>
      </c>
      <c r="M91" s="74" t="s">
        <v>24</v>
      </c>
      <c r="N91" s="74" t="s">
        <v>24</v>
      </c>
      <c r="O91" s="74" t="s">
        <v>24</v>
      </c>
      <c r="P91" s="74" t="s">
        <v>24</v>
      </c>
      <c r="Q91" s="74" t="s">
        <v>24</v>
      </c>
      <c r="R91" s="74" t="s">
        <v>24</v>
      </c>
      <c r="S91" s="74" t="s">
        <v>24</v>
      </c>
      <c r="T91" s="74" t="s">
        <v>24</v>
      </c>
      <c r="U91" s="74" t="s">
        <v>24</v>
      </c>
      <c r="V91" s="74" t="s">
        <v>24</v>
      </c>
      <c r="X91" s="89">
        <v>1984</v>
      </c>
      <c r="Y91" s="74" t="s">
        <v>24</v>
      </c>
      <c r="Z91" s="74" t="s">
        <v>24</v>
      </c>
      <c r="AA91" s="74" t="s">
        <v>24</v>
      </c>
      <c r="AB91" s="74" t="s">
        <v>24</v>
      </c>
      <c r="AC91" s="74" t="s">
        <v>24</v>
      </c>
      <c r="AD91" s="74" t="s">
        <v>24</v>
      </c>
      <c r="AE91" s="74" t="s">
        <v>24</v>
      </c>
      <c r="AF91" s="74" t="s">
        <v>24</v>
      </c>
      <c r="AG91" s="74" t="s">
        <v>24</v>
      </c>
      <c r="AH91" s="74" t="s">
        <v>24</v>
      </c>
      <c r="AI91" s="74" t="s">
        <v>24</v>
      </c>
      <c r="AJ91" s="74" t="s">
        <v>24</v>
      </c>
      <c r="AK91" s="74" t="s">
        <v>24</v>
      </c>
      <c r="AL91" s="74" t="s">
        <v>24</v>
      </c>
      <c r="AM91" s="74" t="s">
        <v>24</v>
      </c>
      <c r="AN91" s="74" t="s">
        <v>24</v>
      </c>
      <c r="AO91" s="74" t="s">
        <v>24</v>
      </c>
      <c r="AP91" s="74" t="s">
        <v>24</v>
      </c>
      <c r="AQ91" s="74" t="s">
        <v>24</v>
      </c>
      <c r="AR91" s="74" t="s">
        <v>24</v>
      </c>
      <c r="AT91" s="89">
        <v>1984</v>
      </c>
      <c r="AU91" s="74" t="s">
        <v>24</v>
      </c>
      <c r="AV91" s="74" t="s">
        <v>24</v>
      </c>
      <c r="AW91" s="74" t="s">
        <v>24</v>
      </c>
      <c r="AX91" s="74" t="s">
        <v>24</v>
      </c>
      <c r="AY91" s="74" t="s">
        <v>24</v>
      </c>
      <c r="AZ91" s="74" t="s">
        <v>24</v>
      </c>
      <c r="BA91" s="74" t="s">
        <v>24</v>
      </c>
      <c r="BB91" s="74" t="s">
        <v>24</v>
      </c>
      <c r="BC91" s="74" t="s">
        <v>24</v>
      </c>
      <c r="BD91" s="74" t="s">
        <v>24</v>
      </c>
      <c r="BE91" s="74" t="s">
        <v>24</v>
      </c>
      <c r="BF91" s="74" t="s">
        <v>24</v>
      </c>
      <c r="BG91" s="74" t="s">
        <v>24</v>
      </c>
      <c r="BH91" s="74" t="s">
        <v>24</v>
      </c>
      <c r="BI91" s="74" t="s">
        <v>24</v>
      </c>
      <c r="BJ91" s="74" t="s">
        <v>24</v>
      </c>
      <c r="BK91" s="74" t="s">
        <v>24</v>
      </c>
      <c r="BL91" s="74" t="s">
        <v>24</v>
      </c>
      <c r="BM91" s="74" t="s">
        <v>24</v>
      </c>
      <c r="BN91" s="74" t="s">
        <v>24</v>
      </c>
      <c r="BP91" s="89">
        <v>1984</v>
      </c>
    </row>
    <row r="92" spans="2:68">
      <c r="B92" s="89">
        <v>1985</v>
      </c>
      <c r="C92" s="74" t="s">
        <v>24</v>
      </c>
      <c r="D92" s="74" t="s">
        <v>24</v>
      </c>
      <c r="E92" s="74" t="s">
        <v>24</v>
      </c>
      <c r="F92" s="74" t="s">
        <v>24</v>
      </c>
      <c r="G92" s="74" t="s">
        <v>24</v>
      </c>
      <c r="H92" s="74" t="s">
        <v>24</v>
      </c>
      <c r="I92" s="74" t="s">
        <v>24</v>
      </c>
      <c r="J92" s="74" t="s">
        <v>24</v>
      </c>
      <c r="K92" s="74" t="s">
        <v>24</v>
      </c>
      <c r="L92" s="74" t="s">
        <v>24</v>
      </c>
      <c r="M92" s="74" t="s">
        <v>24</v>
      </c>
      <c r="N92" s="74" t="s">
        <v>24</v>
      </c>
      <c r="O92" s="74" t="s">
        <v>24</v>
      </c>
      <c r="P92" s="74" t="s">
        <v>24</v>
      </c>
      <c r="Q92" s="74" t="s">
        <v>24</v>
      </c>
      <c r="R92" s="74" t="s">
        <v>24</v>
      </c>
      <c r="S92" s="74" t="s">
        <v>24</v>
      </c>
      <c r="T92" s="74" t="s">
        <v>24</v>
      </c>
      <c r="U92" s="74" t="s">
        <v>24</v>
      </c>
      <c r="V92" s="74" t="s">
        <v>24</v>
      </c>
      <c r="X92" s="89">
        <v>1985</v>
      </c>
      <c r="Y92" s="74" t="s">
        <v>24</v>
      </c>
      <c r="Z92" s="74" t="s">
        <v>24</v>
      </c>
      <c r="AA92" s="74" t="s">
        <v>24</v>
      </c>
      <c r="AB92" s="74" t="s">
        <v>24</v>
      </c>
      <c r="AC92" s="74" t="s">
        <v>24</v>
      </c>
      <c r="AD92" s="74" t="s">
        <v>24</v>
      </c>
      <c r="AE92" s="74" t="s">
        <v>24</v>
      </c>
      <c r="AF92" s="74" t="s">
        <v>24</v>
      </c>
      <c r="AG92" s="74" t="s">
        <v>24</v>
      </c>
      <c r="AH92" s="74" t="s">
        <v>24</v>
      </c>
      <c r="AI92" s="74" t="s">
        <v>24</v>
      </c>
      <c r="AJ92" s="74" t="s">
        <v>24</v>
      </c>
      <c r="AK92" s="74" t="s">
        <v>24</v>
      </c>
      <c r="AL92" s="74" t="s">
        <v>24</v>
      </c>
      <c r="AM92" s="74" t="s">
        <v>24</v>
      </c>
      <c r="AN92" s="74" t="s">
        <v>24</v>
      </c>
      <c r="AO92" s="74" t="s">
        <v>24</v>
      </c>
      <c r="AP92" s="74" t="s">
        <v>24</v>
      </c>
      <c r="AQ92" s="74" t="s">
        <v>24</v>
      </c>
      <c r="AR92" s="74" t="s">
        <v>24</v>
      </c>
      <c r="AT92" s="89">
        <v>1985</v>
      </c>
      <c r="AU92" s="74" t="s">
        <v>24</v>
      </c>
      <c r="AV92" s="74" t="s">
        <v>24</v>
      </c>
      <c r="AW92" s="74" t="s">
        <v>24</v>
      </c>
      <c r="AX92" s="74" t="s">
        <v>24</v>
      </c>
      <c r="AY92" s="74" t="s">
        <v>24</v>
      </c>
      <c r="AZ92" s="74" t="s">
        <v>24</v>
      </c>
      <c r="BA92" s="74" t="s">
        <v>24</v>
      </c>
      <c r="BB92" s="74" t="s">
        <v>24</v>
      </c>
      <c r="BC92" s="74" t="s">
        <v>24</v>
      </c>
      <c r="BD92" s="74" t="s">
        <v>24</v>
      </c>
      <c r="BE92" s="74" t="s">
        <v>24</v>
      </c>
      <c r="BF92" s="74" t="s">
        <v>24</v>
      </c>
      <c r="BG92" s="74" t="s">
        <v>24</v>
      </c>
      <c r="BH92" s="74" t="s">
        <v>24</v>
      </c>
      <c r="BI92" s="74" t="s">
        <v>24</v>
      </c>
      <c r="BJ92" s="74" t="s">
        <v>24</v>
      </c>
      <c r="BK92" s="74" t="s">
        <v>24</v>
      </c>
      <c r="BL92" s="74" t="s">
        <v>24</v>
      </c>
      <c r="BM92" s="74" t="s">
        <v>24</v>
      </c>
      <c r="BN92" s="74" t="s">
        <v>24</v>
      </c>
      <c r="BP92" s="89">
        <v>1985</v>
      </c>
    </row>
    <row r="93" spans="2:68">
      <c r="B93" s="89">
        <v>1986</v>
      </c>
      <c r="C93" s="74" t="s">
        <v>24</v>
      </c>
      <c r="D93" s="74" t="s">
        <v>24</v>
      </c>
      <c r="E93" s="74" t="s">
        <v>24</v>
      </c>
      <c r="F93" s="74" t="s">
        <v>24</v>
      </c>
      <c r="G93" s="74" t="s">
        <v>24</v>
      </c>
      <c r="H93" s="74" t="s">
        <v>24</v>
      </c>
      <c r="I93" s="74" t="s">
        <v>24</v>
      </c>
      <c r="J93" s="74" t="s">
        <v>24</v>
      </c>
      <c r="K93" s="74" t="s">
        <v>24</v>
      </c>
      <c r="L93" s="74" t="s">
        <v>24</v>
      </c>
      <c r="M93" s="74" t="s">
        <v>24</v>
      </c>
      <c r="N93" s="74" t="s">
        <v>24</v>
      </c>
      <c r="O93" s="74" t="s">
        <v>24</v>
      </c>
      <c r="P93" s="74" t="s">
        <v>24</v>
      </c>
      <c r="Q93" s="74" t="s">
        <v>24</v>
      </c>
      <c r="R93" s="74" t="s">
        <v>24</v>
      </c>
      <c r="S93" s="74" t="s">
        <v>24</v>
      </c>
      <c r="T93" s="74" t="s">
        <v>24</v>
      </c>
      <c r="U93" s="74" t="s">
        <v>24</v>
      </c>
      <c r="V93" s="74" t="s">
        <v>24</v>
      </c>
      <c r="X93" s="89">
        <v>1986</v>
      </c>
      <c r="Y93" s="74" t="s">
        <v>24</v>
      </c>
      <c r="Z93" s="74" t="s">
        <v>24</v>
      </c>
      <c r="AA93" s="74" t="s">
        <v>24</v>
      </c>
      <c r="AB93" s="74" t="s">
        <v>24</v>
      </c>
      <c r="AC93" s="74" t="s">
        <v>24</v>
      </c>
      <c r="AD93" s="74" t="s">
        <v>24</v>
      </c>
      <c r="AE93" s="74" t="s">
        <v>24</v>
      </c>
      <c r="AF93" s="74" t="s">
        <v>24</v>
      </c>
      <c r="AG93" s="74" t="s">
        <v>24</v>
      </c>
      <c r="AH93" s="74" t="s">
        <v>24</v>
      </c>
      <c r="AI93" s="74" t="s">
        <v>24</v>
      </c>
      <c r="AJ93" s="74" t="s">
        <v>24</v>
      </c>
      <c r="AK93" s="74" t="s">
        <v>24</v>
      </c>
      <c r="AL93" s="74" t="s">
        <v>24</v>
      </c>
      <c r="AM93" s="74" t="s">
        <v>24</v>
      </c>
      <c r="AN93" s="74" t="s">
        <v>24</v>
      </c>
      <c r="AO93" s="74" t="s">
        <v>24</v>
      </c>
      <c r="AP93" s="74" t="s">
        <v>24</v>
      </c>
      <c r="AQ93" s="74" t="s">
        <v>24</v>
      </c>
      <c r="AR93" s="74" t="s">
        <v>24</v>
      </c>
      <c r="AT93" s="89">
        <v>1986</v>
      </c>
      <c r="AU93" s="74" t="s">
        <v>24</v>
      </c>
      <c r="AV93" s="74" t="s">
        <v>24</v>
      </c>
      <c r="AW93" s="74" t="s">
        <v>24</v>
      </c>
      <c r="AX93" s="74" t="s">
        <v>24</v>
      </c>
      <c r="AY93" s="74" t="s">
        <v>24</v>
      </c>
      <c r="AZ93" s="74" t="s">
        <v>24</v>
      </c>
      <c r="BA93" s="74" t="s">
        <v>24</v>
      </c>
      <c r="BB93" s="74" t="s">
        <v>24</v>
      </c>
      <c r="BC93" s="74" t="s">
        <v>24</v>
      </c>
      <c r="BD93" s="74" t="s">
        <v>24</v>
      </c>
      <c r="BE93" s="74" t="s">
        <v>24</v>
      </c>
      <c r="BF93" s="74" t="s">
        <v>24</v>
      </c>
      <c r="BG93" s="74" t="s">
        <v>24</v>
      </c>
      <c r="BH93" s="74" t="s">
        <v>24</v>
      </c>
      <c r="BI93" s="74" t="s">
        <v>24</v>
      </c>
      <c r="BJ93" s="74" t="s">
        <v>24</v>
      </c>
      <c r="BK93" s="74" t="s">
        <v>24</v>
      </c>
      <c r="BL93" s="74" t="s">
        <v>24</v>
      </c>
      <c r="BM93" s="74" t="s">
        <v>24</v>
      </c>
      <c r="BN93" s="74" t="s">
        <v>24</v>
      </c>
      <c r="BP93" s="89">
        <v>1986</v>
      </c>
    </row>
    <row r="94" spans="2:68">
      <c r="B94" s="89">
        <v>1987</v>
      </c>
      <c r="C94" s="74" t="s">
        <v>24</v>
      </c>
      <c r="D94" s="74" t="s">
        <v>24</v>
      </c>
      <c r="E94" s="74" t="s">
        <v>24</v>
      </c>
      <c r="F94" s="74" t="s">
        <v>24</v>
      </c>
      <c r="G94" s="74" t="s">
        <v>24</v>
      </c>
      <c r="H94" s="74" t="s">
        <v>24</v>
      </c>
      <c r="I94" s="74" t="s">
        <v>24</v>
      </c>
      <c r="J94" s="74" t="s">
        <v>24</v>
      </c>
      <c r="K94" s="74" t="s">
        <v>24</v>
      </c>
      <c r="L94" s="74" t="s">
        <v>24</v>
      </c>
      <c r="M94" s="74" t="s">
        <v>24</v>
      </c>
      <c r="N94" s="74" t="s">
        <v>24</v>
      </c>
      <c r="O94" s="74" t="s">
        <v>24</v>
      </c>
      <c r="P94" s="74" t="s">
        <v>24</v>
      </c>
      <c r="Q94" s="74" t="s">
        <v>24</v>
      </c>
      <c r="R94" s="74" t="s">
        <v>24</v>
      </c>
      <c r="S94" s="74" t="s">
        <v>24</v>
      </c>
      <c r="T94" s="74" t="s">
        <v>24</v>
      </c>
      <c r="U94" s="74" t="s">
        <v>24</v>
      </c>
      <c r="V94" s="74" t="s">
        <v>24</v>
      </c>
      <c r="X94" s="89">
        <v>1987</v>
      </c>
      <c r="Y94" s="74" t="s">
        <v>24</v>
      </c>
      <c r="Z94" s="74" t="s">
        <v>24</v>
      </c>
      <c r="AA94" s="74" t="s">
        <v>24</v>
      </c>
      <c r="AB94" s="74" t="s">
        <v>24</v>
      </c>
      <c r="AC94" s="74" t="s">
        <v>24</v>
      </c>
      <c r="AD94" s="74" t="s">
        <v>24</v>
      </c>
      <c r="AE94" s="74" t="s">
        <v>24</v>
      </c>
      <c r="AF94" s="74" t="s">
        <v>24</v>
      </c>
      <c r="AG94" s="74" t="s">
        <v>24</v>
      </c>
      <c r="AH94" s="74" t="s">
        <v>24</v>
      </c>
      <c r="AI94" s="74" t="s">
        <v>24</v>
      </c>
      <c r="AJ94" s="74" t="s">
        <v>24</v>
      </c>
      <c r="AK94" s="74" t="s">
        <v>24</v>
      </c>
      <c r="AL94" s="74" t="s">
        <v>24</v>
      </c>
      <c r="AM94" s="74" t="s">
        <v>24</v>
      </c>
      <c r="AN94" s="74" t="s">
        <v>24</v>
      </c>
      <c r="AO94" s="74" t="s">
        <v>24</v>
      </c>
      <c r="AP94" s="74" t="s">
        <v>24</v>
      </c>
      <c r="AQ94" s="74" t="s">
        <v>24</v>
      </c>
      <c r="AR94" s="74" t="s">
        <v>24</v>
      </c>
      <c r="AT94" s="89">
        <v>1987</v>
      </c>
      <c r="AU94" s="74" t="s">
        <v>24</v>
      </c>
      <c r="AV94" s="74" t="s">
        <v>24</v>
      </c>
      <c r="AW94" s="74" t="s">
        <v>24</v>
      </c>
      <c r="AX94" s="74" t="s">
        <v>24</v>
      </c>
      <c r="AY94" s="74" t="s">
        <v>24</v>
      </c>
      <c r="AZ94" s="74" t="s">
        <v>24</v>
      </c>
      <c r="BA94" s="74" t="s">
        <v>24</v>
      </c>
      <c r="BB94" s="74" t="s">
        <v>24</v>
      </c>
      <c r="BC94" s="74" t="s">
        <v>24</v>
      </c>
      <c r="BD94" s="74" t="s">
        <v>24</v>
      </c>
      <c r="BE94" s="74" t="s">
        <v>24</v>
      </c>
      <c r="BF94" s="74" t="s">
        <v>24</v>
      </c>
      <c r="BG94" s="74" t="s">
        <v>24</v>
      </c>
      <c r="BH94" s="74" t="s">
        <v>24</v>
      </c>
      <c r="BI94" s="74" t="s">
        <v>24</v>
      </c>
      <c r="BJ94" s="74" t="s">
        <v>24</v>
      </c>
      <c r="BK94" s="74" t="s">
        <v>24</v>
      </c>
      <c r="BL94" s="74" t="s">
        <v>24</v>
      </c>
      <c r="BM94" s="74" t="s">
        <v>24</v>
      </c>
      <c r="BN94" s="74" t="s">
        <v>24</v>
      </c>
      <c r="BP94" s="89">
        <v>1987</v>
      </c>
    </row>
    <row r="95" spans="2:68">
      <c r="B95" s="89">
        <v>1988</v>
      </c>
      <c r="C95" s="74" t="s">
        <v>24</v>
      </c>
      <c r="D95" s="74" t="s">
        <v>24</v>
      </c>
      <c r="E95" s="74" t="s">
        <v>24</v>
      </c>
      <c r="F95" s="74" t="s">
        <v>24</v>
      </c>
      <c r="G95" s="74" t="s">
        <v>24</v>
      </c>
      <c r="H95" s="74" t="s">
        <v>24</v>
      </c>
      <c r="I95" s="74" t="s">
        <v>24</v>
      </c>
      <c r="J95" s="74" t="s">
        <v>24</v>
      </c>
      <c r="K95" s="74" t="s">
        <v>24</v>
      </c>
      <c r="L95" s="74" t="s">
        <v>24</v>
      </c>
      <c r="M95" s="74" t="s">
        <v>24</v>
      </c>
      <c r="N95" s="74" t="s">
        <v>24</v>
      </c>
      <c r="O95" s="74" t="s">
        <v>24</v>
      </c>
      <c r="P95" s="74" t="s">
        <v>24</v>
      </c>
      <c r="Q95" s="74" t="s">
        <v>24</v>
      </c>
      <c r="R95" s="74" t="s">
        <v>24</v>
      </c>
      <c r="S95" s="74" t="s">
        <v>24</v>
      </c>
      <c r="T95" s="74" t="s">
        <v>24</v>
      </c>
      <c r="U95" s="74" t="s">
        <v>24</v>
      </c>
      <c r="V95" s="74" t="s">
        <v>24</v>
      </c>
      <c r="X95" s="89">
        <v>1988</v>
      </c>
      <c r="Y95" s="74" t="s">
        <v>24</v>
      </c>
      <c r="Z95" s="74" t="s">
        <v>24</v>
      </c>
      <c r="AA95" s="74" t="s">
        <v>24</v>
      </c>
      <c r="AB95" s="74" t="s">
        <v>24</v>
      </c>
      <c r="AC95" s="74" t="s">
        <v>24</v>
      </c>
      <c r="AD95" s="74" t="s">
        <v>24</v>
      </c>
      <c r="AE95" s="74" t="s">
        <v>24</v>
      </c>
      <c r="AF95" s="74" t="s">
        <v>24</v>
      </c>
      <c r="AG95" s="74" t="s">
        <v>24</v>
      </c>
      <c r="AH95" s="74" t="s">
        <v>24</v>
      </c>
      <c r="AI95" s="74" t="s">
        <v>24</v>
      </c>
      <c r="AJ95" s="74" t="s">
        <v>24</v>
      </c>
      <c r="AK95" s="74" t="s">
        <v>24</v>
      </c>
      <c r="AL95" s="74" t="s">
        <v>24</v>
      </c>
      <c r="AM95" s="74" t="s">
        <v>24</v>
      </c>
      <c r="AN95" s="74" t="s">
        <v>24</v>
      </c>
      <c r="AO95" s="74" t="s">
        <v>24</v>
      </c>
      <c r="AP95" s="74" t="s">
        <v>24</v>
      </c>
      <c r="AQ95" s="74" t="s">
        <v>24</v>
      </c>
      <c r="AR95" s="74" t="s">
        <v>24</v>
      </c>
      <c r="AT95" s="89">
        <v>1988</v>
      </c>
      <c r="AU95" s="74" t="s">
        <v>24</v>
      </c>
      <c r="AV95" s="74" t="s">
        <v>24</v>
      </c>
      <c r="AW95" s="74" t="s">
        <v>24</v>
      </c>
      <c r="AX95" s="74" t="s">
        <v>24</v>
      </c>
      <c r="AY95" s="74" t="s">
        <v>24</v>
      </c>
      <c r="AZ95" s="74" t="s">
        <v>24</v>
      </c>
      <c r="BA95" s="74" t="s">
        <v>24</v>
      </c>
      <c r="BB95" s="74" t="s">
        <v>24</v>
      </c>
      <c r="BC95" s="74" t="s">
        <v>24</v>
      </c>
      <c r="BD95" s="74" t="s">
        <v>24</v>
      </c>
      <c r="BE95" s="74" t="s">
        <v>24</v>
      </c>
      <c r="BF95" s="74" t="s">
        <v>24</v>
      </c>
      <c r="BG95" s="74" t="s">
        <v>24</v>
      </c>
      <c r="BH95" s="74" t="s">
        <v>24</v>
      </c>
      <c r="BI95" s="74" t="s">
        <v>24</v>
      </c>
      <c r="BJ95" s="74" t="s">
        <v>24</v>
      </c>
      <c r="BK95" s="74" t="s">
        <v>24</v>
      </c>
      <c r="BL95" s="74" t="s">
        <v>24</v>
      </c>
      <c r="BM95" s="74" t="s">
        <v>24</v>
      </c>
      <c r="BN95" s="74" t="s">
        <v>24</v>
      </c>
      <c r="BP95" s="89">
        <v>1988</v>
      </c>
    </row>
    <row r="96" spans="2:68">
      <c r="B96" s="89">
        <v>1989</v>
      </c>
      <c r="C96" s="74" t="s">
        <v>24</v>
      </c>
      <c r="D96" s="74" t="s">
        <v>24</v>
      </c>
      <c r="E96" s="74" t="s">
        <v>24</v>
      </c>
      <c r="F96" s="74" t="s">
        <v>24</v>
      </c>
      <c r="G96" s="74" t="s">
        <v>24</v>
      </c>
      <c r="H96" s="74" t="s">
        <v>24</v>
      </c>
      <c r="I96" s="74" t="s">
        <v>24</v>
      </c>
      <c r="J96" s="74" t="s">
        <v>24</v>
      </c>
      <c r="K96" s="74" t="s">
        <v>24</v>
      </c>
      <c r="L96" s="74" t="s">
        <v>24</v>
      </c>
      <c r="M96" s="74" t="s">
        <v>24</v>
      </c>
      <c r="N96" s="74" t="s">
        <v>24</v>
      </c>
      <c r="O96" s="74" t="s">
        <v>24</v>
      </c>
      <c r="P96" s="74" t="s">
        <v>24</v>
      </c>
      <c r="Q96" s="74" t="s">
        <v>24</v>
      </c>
      <c r="R96" s="74" t="s">
        <v>24</v>
      </c>
      <c r="S96" s="74" t="s">
        <v>24</v>
      </c>
      <c r="T96" s="74" t="s">
        <v>24</v>
      </c>
      <c r="U96" s="74" t="s">
        <v>24</v>
      </c>
      <c r="V96" s="74" t="s">
        <v>24</v>
      </c>
      <c r="X96" s="89">
        <v>1989</v>
      </c>
      <c r="Y96" s="74" t="s">
        <v>24</v>
      </c>
      <c r="Z96" s="74" t="s">
        <v>24</v>
      </c>
      <c r="AA96" s="74" t="s">
        <v>24</v>
      </c>
      <c r="AB96" s="74" t="s">
        <v>24</v>
      </c>
      <c r="AC96" s="74" t="s">
        <v>24</v>
      </c>
      <c r="AD96" s="74" t="s">
        <v>24</v>
      </c>
      <c r="AE96" s="74" t="s">
        <v>24</v>
      </c>
      <c r="AF96" s="74" t="s">
        <v>24</v>
      </c>
      <c r="AG96" s="74" t="s">
        <v>24</v>
      </c>
      <c r="AH96" s="74" t="s">
        <v>24</v>
      </c>
      <c r="AI96" s="74" t="s">
        <v>24</v>
      </c>
      <c r="AJ96" s="74" t="s">
        <v>24</v>
      </c>
      <c r="AK96" s="74" t="s">
        <v>24</v>
      </c>
      <c r="AL96" s="74" t="s">
        <v>24</v>
      </c>
      <c r="AM96" s="74" t="s">
        <v>24</v>
      </c>
      <c r="AN96" s="74" t="s">
        <v>24</v>
      </c>
      <c r="AO96" s="74" t="s">
        <v>24</v>
      </c>
      <c r="AP96" s="74" t="s">
        <v>24</v>
      </c>
      <c r="AQ96" s="74" t="s">
        <v>24</v>
      </c>
      <c r="AR96" s="74" t="s">
        <v>24</v>
      </c>
      <c r="AT96" s="89">
        <v>1989</v>
      </c>
      <c r="AU96" s="74" t="s">
        <v>24</v>
      </c>
      <c r="AV96" s="74" t="s">
        <v>24</v>
      </c>
      <c r="AW96" s="74" t="s">
        <v>24</v>
      </c>
      <c r="AX96" s="74" t="s">
        <v>24</v>
      </c>
      <c r="AY96" s="74" t="s">
        <v>24</v>
      </c>
      <c r="AZ96" s="74" t="s">
        <v>24</v>
      </c>
      <c r="BA96" s="74" t="s">
        <v>24</v>
      </c>
      <c r="BB96" s="74" t="s">
        <v>24</v>
      </c>
      <c r="BC96" s="74" t="s">
        <v>24</v>
      </c>
      <c r="BD96" s="74" t="s">
        <v>24</v>
      </c>
      <c r="BE96" s="74" t="s">
        <v>24</v>
      </c>
      <c r="BF96" s="74" t="s">
        <v>24</v>
      </c>
      <c r="BG96" s="74" t="s">
        <v>24</v>
      </c>
      <c r="BH96" s="74" t="s">
        <v>24</v>
      </c>
      <c r="BI96" s="74" t="s">
        <v>24</v>
      </c>
      <c r="BJ96" s="74" t="s">
        <v>24</v>
      </c>
      <c r="BK96" s="74" t="s">
        <v>24</v>
      </c>
      <c r="BL96" s="74" t="s">
        <v>24</v>
      </c>
      <c r="BM96" s="74" t="s">
        <v>24</v>
      </c>
      <c r="BN96" s="74" t="s">
        <v>24</v>
      </c>
      <c r="BP96" s="89">
        <v>1989</v>
      </c>
    </row>
    <row r="97" spans="2:68">
      <c r="B97" s="89">
        <v>1990</v>
      </c>
      <c r="C97" s="74" t="s">
        <v>24</v>
      </c>
      <c r="D97" s="74" t="s">
        <v>24</v>
      </c>
      <c r="E97" s="74" t="s">
        <v>24</v>
      </c>
      <c r="F97" s="74" t="s">
        <v>24</v>
      </c>
      <c r="G97" s="74" t="s">
        <v>24</v>
      </c>
      <c r="H97" s="74" t="s">
        <v>24</v>
      </c>
      <c r="I97" s="74" t="s">
        <v>24</v>
      </c>
      <c r="J97" s="74" t="s">
        <v>24</v>
      </c>
      <c r="K97" s="74" t="s">
        <v>24</v>
      </c>
      <c r="L97" s="74" t="s">
        <v>24</v>
      </c>
      <c r="M97" s="74" t="s">
        <v>24</v>
      </c>
      <c r="N97" s="74" t="s">
        <v>24</v>
      </c>
      <c r="O97" s="74" t="s">
        <v>24</v>
      </c>
      <c r="P97" s="74" t="s">
        <v>24</v>
      </c>
      <c r="Q97" s="74" t="s">
        <v>24</v>
      </c>
      <c r="R97" s="74" t="s">
        <v>24</v>
      </c>
      <c r="S97" s="74" t="s">
        <v>24</v>
      </c>
      <c r="T97" s="74" t="s">
        <v>24</v>
      </c>
      <c r="U97" s="74" t="s">
        <v>24</v>
      </c>
      <c r="V97" s="74" t="s">
        <v>24</v>
      </c>
      <c r="X97" s="89">
        <v>1990</v>
      </c>
      <c r="Y97" s="74" t="s">
        <v>24</v>
      </c>
      <c r="Z97" s="74" t="s">
        <v>24</v>
      </c>
      <c r="AA97" s="74" t="s">
        <v>24</v>
      </c>
      <c r="AB97" s="74" t="s">
        <v>24</v>
      </c>
      <c r="AC97" s="74" t="s">
        <v>24</v>
      </c>
      <c r="AD97" s="74" t="s">
        <v>24</v>
      </c>
      <c r="AE97" s="74" t="s">
        <v>24</v>
      </c>
      <c r="AF97" s="74" t="s">
        <v>24</v>
      </c>
      <c r="AG97" s="74" t="s">
        <v>24</v>
      </c>
      <c r="AH97" s="74" t="s">
        <v>24</v>
      </c>
      <c r="AI97" s="74" t="s">
        <v>24</v>
      </c>
      <c r="AJ97" s="74" t="s">
        <v>24</v>
      </c>
      <c r="AK97" s="74" t="s">
        <v>24</v>
      </c>
      <c r="AL97" s="74" t="s">
        <v>24</v>
      </c>
      <c r="AM97" s="74" t="s">
        <v>24</v>
      </c>
      <c r="AN97" s="74" t="s">
        <v>24</v>
      </c>
      <c r="AO97" s="74" t="s">
        <v>24</v>
      </c>
      <c r="AP97" s="74" t="s">
        <v>24</v>
      </c>
      <c r="AQ97" s="74" t="s">
        <v>24</v>
      </c>
      <c r="AR97" s="74" t="s">
        <v>24</v>
      </c>
      <c r="AT97" s="89">
        <v>1990</v>
      </c>
      <c r="AU97" s="74" t="s">
        <v>24</v>
      </c>
      <c r="AV97" s="74" t="s">
        <v>24</v>
      </c>
      <c r="AW97" s="74" t="s">
        <v>24</v>
      </c>
      <c r="AX97" s="74" t="s">
        <v>24</v>
      </c>
      <c r="AY97" s="74" t="s">
        <v>24</v>
      </c>
      <c r="AZ97" s="74" t="s">
        <v>24</v>
      </c>
      <c r="BA97" s="74" t="s">
        <v>24</v>
      </c>
      <c r="BB97" s="74" t="s">
        <v>24</v>
      </c>
      <c r="BC97" s="74" t="s">
        <v>24</v>
      </c>
      <c r="BD97" s="74" t="s">
        <v>24</v>
      </c>
      <c r="BE97" s="74" t="s">
        <v>24</v>
      </c>
      <c r="BF97" s="74" t="s">
        <v>24</v>
      </c>
      <c r="BG97" s="74" t="s">
        <v>24</v>
      </c>
      <c r="BH97" s="74" t="s">
        <v>24</v>
      </c>
      <c r="BI97" s="74" t="s">
        <v>24</v>
      </c>
      <c r="BJ97" s="74" t="s">
        <v>24</v>
      </c>
      <c r="BK97" s="74" t="s">
        <v>24</v>
      </c>
      <c r="BL97" s="74" t="s">
        <v>24</v>
      </c>
      <c r="BM97" s="74" t="s">
        <v>24</v>
      </c>
      <c r="BN97" s="74" t="s">
        <v>24</v>
      </c>
      <c r="BP97" s="89">
        <v>1990</v>
      </c>
    </row>
    <row r="98" spans="2:68">
      <c r="B98" s="89">
        <v>1991</v>
      </c>
      <c r="C98" s="74" t="s">
        <v>24</v>
      </c>
      <c r="D98" s="74" t="s">
        <v>24</v>
      </c>
      <c r="E98" s="74" t="s">
        <v>24</v>
      </c>
      <c r="F98" s="74" t="s">
        <v>24</v>
      </c>
      <c r="G98" s="74" t="s">
        <v>24</v>
      </c>
      <c r="H98" s="74" t="s">
        <v>24</v>
      </c>
      <c r="I98" s="74" t="s">
        <v>24</v>
      </c>
      <c r="J98" s="74" t="s">
        <v>24</v>
      </c>
      <c r="K98" s="74" t="s">
        <v>24</v>
      </c>
      <c r="L98" s="74" t="s">
        <v>24</v>
      </c>
      <c r="M98" s="74" t="s">
        <v>24</v>
      </c>
      <c r="N98" s="74" t="s">
        <v>24</v>
      </c>
      <c r="O98" s="74" t="s">
        <v>24</v>
      </c>
      <c r="P98" s="74" t="s">
        <v>24</v>
      </c>
      <c r="Q98" s="74" t="s">
        <v>24</v>
      </c>
      <c r="R98" s="74" t="s">
        <v>24</v>
      </c>
      <c r="S98" s="74" t="s">
        <v>24</v>
      </c>
      <c r="T98" s="74" t="s">
        <v>24</v>
      </c>
      <c r="U98" s="74" t="s">
        <v>24</v>
      </c>
      <c r="V98" s="74" t="s">
        <v>24</v>
      </c>
      <c r="X98" s="89">
        <v>1991</v>
      </c>
      <c r="Y98" s="74" t="s">
        <v>24</v>
      </c>
      <c r="Z98" s="74" t="s">
        <v>24</v>
      </c>
      <c r="AA98" s="74" t="s">
        <v>24</v>
      </c>
      <c r="AB98" s="74" t="s">
        <v>24</v>
      </c>
      <c r="AC98" s="74" t="s">
        <v>24</v>
      </c>
      <c r="AD98" s="74" t="s">
        <v>24</v>
      </c>
      <c r="AE98" s="74" t="s">
        <v>24</v>
      </c>
      <c r="AF98" s="74" t="s">
        <v>24</v>
      </c>
      <c r="AG98" s="74" t="s">
        <v>24</v>
      </c>
      <c r="AH98" s="74" t="s">
        <v>24</v>
      </c>
      <c r="AI98" s="74" t="s">
        <v>24</v>
      </c>
      <c r="AJ98" s="74" t="s">
        <v>24</v>
      </c>
      <c r="AK98" s="74" t="s">
        <v>24</v>
      </c>
      <c r="AL98" s="74" t="s">
        <v>24</v>
      </c>
      <c r="AM98" s="74" t="s">
        <v>24</v>
      </c>
      <c r="AN98" s="74" t="s">
        <v>24</v>
      </c>
      <c r="AO98" s="74" t="s">
        <v>24</v>
      </c>
      <c r="AP98" s="74" t="s">
        <v>24</v>
      </c>
      <c r="AQ98" s="74" t="s">
        <v>24</v>
      </c>
      <c r="AR98" s="74" t="s">
        <v>24</v>
      </c>
      <c r="AT98" s="89">
        <v>1991</v>
      </c>
      <c r="AU98" s="74" t="s">
        <v>24</v>
      </c>
      <c r="AV98" s="74" t="s">
        <v>24</v>
      </c>
      <c r="AW98" s="74" t="s">
        <v>24</v>
      </c>
      <c r="AX98" s="74" t="s">
        <v>24</v>
      </c>
      <c r="AY98" s="74" t="s">
        <v>24</v>
      </c>
      <c r="AZ98" s="74" t="s">
        <v>24</v>
      </c>
      <c r="BA98" s="74" t="s">
        <v>24</v>
      </c>
      <c r="BB98" s="74" t="s">
        <v>24</v>
      </c>
      <c r="BC98" s="74" t="s">
        <v>24</v>
      </c>
      <c r="BD98" s="74" t="s">
        <v>24</v>
      </c>
      <c r="BE98" s="74" t="s">
        <v>24</v>
      </c>
      <c r="BF98" s="74" t="s">
        <v>24</v>
      </c>
      <c r="BG98" s="74" t="s">
        <v>24</v>
      </c>
      <c r="BH98" s="74" t="s">
        <v>24</v>
      </c>
      <c r="BI98" s="74" t="s">
        <v>24</v>
      </c>
      <c r="BJ98" s="74" t="s">
        <v>24</v>
      </c>
      <c r="BK98" s="74" t="s">
        <v>24</v>
      </c>
      <c r="BL98" s="74" t="s">
        <v>24</v>
      </c>
      <c r="BM98" s="74" t="s">
        <v>24</v>
      </c>
      <c r="BN98" s="74" t="s">
        <v>24</v>
      </c>
      <c r="BP98" s="89">
        <v>1991</v>
      </c>
    </row>
    <row r="99" spans="2:68">
      <c r="B99" s="89">
        <v>1992</v>
      </c>
      <c r="C99" s="74" t="s">
        <v>24</v>
      </c>
      <c r="D99" s="74" t="s">
        <v>24</v>
      </c>
      <c r="E99" s="74" t="s">
        <v>24</v>
      </c>
      <c r="F99" s="74" t="s">
        <v>24</v>
      </c>
      <c r="G99" s="74" t="s">
        <v>24</v>
      </c>
      <c r="H99" s="74" t="s">
        <v>24</v>
      </c>
      <c r="I99" s="74" t="s">
        <v>24</v>
      </c>
      <c r="J99" s="74" t="s">
        <v>24</v>
      </c>
      <c r="K99" s="74" t="s">
        <v>24</v>
      </c>
      <c r="L99" s="74" t="s">
        <v>24</v>
      </c>
      <c r="M99" s="74" t="s">
        <v>24</v>
      </c>
      <c r="N99" s="74" t="s">
        <v>24</v>
      </c>
      <c r="O99" s="74" t="s">
        <v>24</v>
      </c>
      <c r="P99" s="74" t="s">
        <v>24</v>
      </c>
      <c r="Q99" s="74" t="s">
        <v>24</v>
      </c>
      <c r="R99" s="74" t="s">
        <v>24</v>
      </c>
      <c r="S99" s="74" t="s">
        <v>24</v>
      </c>
      <c r="T99" s="74" t="s">
        <v>24</v>
      </c>
      <c r="U99" s="74" t="s">
        <v>24</v>
      </c>
      <c r="V99" s="74" t="s">
        <v>24</v>
      </c>
      <c r="X99" s="89">
        <v>1992</v>
      </c>
      <c r="Y99" s="74" t="s">
        <v>24</v>
      </c>
      <c r="Z99" s="74" t="s">
        <v>24</v>
      </c>
      <c r="AA99" s="74" t="s">
        <v>24</v>
      </c>
      <c r="AB99" s="74" t="s">
        <v>24</v>
      </c>
      <c r="AC99" s="74" t="s">
        <v>24</v>
      </c>
      <c r="AD99" s="74" t="s">
        <v>24</v>
      </c>
      <c r="AE99" s="74" t="s">
        <v>24</v>
      </c>
      <c r="AF99" s="74" t="s">
        <v>24</v>
      </c>
      <c r="AG99" s="74" t="s">
        <v>24</v>
      </c>
      <c r="AH99" s="74" t="s">
        <v>24</v>
      </c>
      <c r="AI99" s="74" t="s">
        <v>24</v>
      </c>
      <c r="AJ99" s="74" t="s">
        <v>24</v>
      </c>
      <c r="AK99" s="74" t="s">
        <v>24</v>
      </c>
      <c r="AL99" s="74" t="s">
        <v>24</v>
      </c>
      <c r="AM99" s="74" t="s">
        <v>24</v>
      </c>
      <c r="AN99" s="74" t="s">
        <v>24</v>
      </c>
      <c r="AO99" s="74" t="s">
        <v>24</v>
      </c>
      <c r="AP99" s="74" t="s">
        <v>24</v>
      </c>
      <c r="AQ99" s="74" t="s">
        <v>24</v>
      </c>
      <c r="AR99" s="74" t="s">
        <v>24</v>
      </c>
      <c r="AT99" s="89">
        <v>1992</v>
      </c>
      <c r="AU99" s="74" t="s">
        <v>24</v>
      </c>
      <c r="AV99" s="74" t="s">
        <v>24</v>
      </c>
      <c r="AW99" s="74" t="s">
        <v>24</v>
      </c>
      <c r="AX99" s="74" t="s">
        <v>24</v>
      </c>
      <c r="AY99" s="74" t="s">
        <v>24</v>
      </c>
      <c r="AZ99" s="74" t="s">
        <v>24</v>
      </c>
      <c r="BA99" s="74" t="s">
        <v>24</v>
      </c>
      <c r="BB99" s="74" t="s">
        <v>24</v>
      </c>
      <c r="BC99" s="74" t="s">
        <v>24</v>
      </c>
      <c r="BD99" s="74" t="s">
        <v>24</v>
      </c>
      <c r="BE99" s="74" t="s">
        <v>24</v>
      </c>
      <c r="BF99" s="74" t="s">
        <v>24</v>
      </c>
      <c r="BG99" s="74" t="s">
        <v>24</v>
      </c>
      <c r="BH99" s="74" t="s">
        <v>24</v>
      </c>
      <c r="BI99" s="74" t="s">
        <v>24</v>
      </c>
      <c r="BJ99" s="74" t="s">
        <v>24</v>
      </c>
      <c r="BK99" s="74" t="s">
        <v>24</v>
      </c>
      <c r="BL99" s="74" t="s">
        <v>24</v>
      </c>
      <c r="BM99" s="74" t="s">
        <v>24</v>
      </c>
      <c r="BN99" s="74" t="s">
        <v>24</v>
      </c>
      <c r="BP99" s="89">
        <v>1992</v>
      </c>
    </row>
    <row r="100" spans="2:68">
      <c r="B100" s="89">
        <v>1993</v>
      </c>
      <c r="C100" s="74" t="s">
        <v>24</v>
      </c>
      <c r="D100" s="74" t="s">
        <v>24</v>
      </c>
      <c r="E100" s="74" t="s">
        <v>24</v>
      </c>
      <c r="F100" s="74" t="s">
        <v>24</v>
      </c>
      <c r="G100" s="74" t="s">
        <v>24</v>
      </c>
      <c r="H100" s="74" t="s">
        <v>24</v>
      </c>
      <c r="I100" s="74" t="s">
        <v>24</v>
      </c>
      <c r="J100" s="74" t="s">
        <v>24</v>
      </c>
      <c r="K100" s="74" t="s">
        <v>24</v>
      </c>
      <c r="L100" s="74" t="s">
        <v>24</v>
      </c>
      <c r="M100" s="74" t="s">
        <v>24</v>
      </c>
      <c r="N100" s="74" t="s">
        <v>24</v>
      </c>
      <c r="O100" s="74" t="s">
        <v>24</v>
      </c>
      <c r="P100" s="74" t="s">
        <v>24</v>
      </c>
      <c r="Q100" s="74" t="s">
        <v>24</v>
      </c>
      <c r="R100" s="74" t="s">
        <v>24</v>
      </c>
      <c r="S100" s="74" t="s">
        <v>24</v>
      </c>
      <c r="T100" s="74" t="s">
        <v>24</v>
      </c>
      <c r="U100" s="74" t="s">
        <v>24</v>
      </c>
      <c r="V100" s="74" t="s">
        <v>24</v>
      </c>
      <c r="X100" s="89">
        <v>1993</v>
      </c>
      <c r="Y100" s="74" t="s">
        <v>24</v>
      </c>
      <c r="Z100" s="74" t="s">
        <v>24</v>
      </c>
      <c r="AA100" s="74" t="s">
        <v>24</v>
      </c>
      <c r="AB100" s="74" t="s">
        <v>24</v>
      </c>
      <c r="AC100" s="74" t="s">
        <v>24</v>
      </c>
      <c r="AD100" s="74" t="s">
        <v>24</v>
      </c>
      <c r="AE100" s="74" t="s">
        <v>24</v>
      </c>
      <c r="AF100" s="74" t="s">
        <v>24</v>
      </c>
      <c r="AG100" s="74" t="s">
        <v>24</v>
      </c>
      <c r="AH100" s="74" t="s">
        <v>24</v>
      </c>
      <c r="AI100" s="74" t="s">
        <v>24</v>
      </c>
      <c r="AJ100" s="74" t="s">
        <v>24</v>
      </c>
      <c r="AK100" s="74" t="s">
        <v>24</v>
      </c>
      <c r="AL100" s="74" t="s">
        <v>24</v>
      </c>
      <c r="AM100" s="74" t="s">
        <v>24</v>
      </c>
      <c r="AN100" s="74" t="s">
        <v>24</v>
      </c>
      <c r="AO100" s="74" t="s">
        <v>24</v>
      </c>
      <c r="AP100" s="74" t="s">
        <v>24</v>
      </c>
      <c r="AQ100" s="74" t="s">
        <v>24</v>
      </c>
      <c r="AR100" s="74" t="s">
        <v>24</v>
      </c>
      <c r="AT100" s="89">
        <v>1993</v>
      </c>
      <c r="AU100" s="74" t="s">
        <v>24</v>
      </c>
      <c r="AV100" s="74" t="s">
        <v>24</v>
      </c>
      <c r="AW100" s="74" t="s">
        <v>24</v>
      </c>
      <c r="AX100" s="74" t="s">
        <v>24</v>
      </c>
      <c r="AY100" s="74" t="s">
        <v>24</v>
      </c>
      <c r="AZ100" s="74" t="s">
        <v>24</v>
      </c>
      <c r="BA100" s="74" t="s">
        <v>24</v>
      </c>
      <c r="BB100" s="74" t="s">
        <v>24</v>
      </c>
      <c r="BC100" s="74" t="s">
        <v>24</v>
      </c>
      <c r="BD100" s="74" t="s">
        <v>24</v>
      </c>
      <c r="BE100" s="74" t="s">
        <v>24</v>
      </c>
      <c r="BF100" s="74" t="s">
        <v>24</v>
      </c>
      <c r="BG100" s="74" t="s">
        <v>24</v>
      </c>
      <c r="BH100" s="74" t="s">
        <v>24</v>
      </c>
      <c r="BI100" s="74" t="s">
        <v>24</v>
      </c>
      <c r="BJ100" s="74" t="s">
        <v>24</v>
      </c>
      <c r="BK100" s="74" t="s">
        <v>24</v>
      </c>
      <c r="BL100" s="74" t="s">
        <v>24</v>
      </c>
      <c r="BM100" s="74" t="s">
        <v>24</v>
      </c>
      <c r="BN100" s="74" t="s">
        <v>24</v>
      </c>
      <c r="BP100" s="89">
        <v>1993</v>
      </c>
    </row>
    <row r="101" spans="2:68">
      <c r="B101" s="89">
        <v>1994</v>
      </c>
      <c r="C101" s="74" t="s">
        <v>24</v>
      </c>
      <c r="D101" s="74" t="s">
        <v>24</v>
      </c>
      <c r="E101" s="74" t="s">
        <v>24</v>
      </c>
      <c r="F101" s="74" t="s">
        <v>24</v>
      </c>
      <c r="G101" s="74" t="s">
        <v>24</v>
      </c>
      <c r="H101" s="74" t="s">
        <v>24</v>
      </c>
      <c r="I101" s="74" t="s">
        <v>24</v>
      </c>
      <c r="J101" s="74" t="s">
        <v>24</v>
      </c>
      <c r="K101" s="74" t="s">
        <v>24</v>
      </c>
      <c r="L101" s="74" t="s">
        <v>24</v>
      </c>
      <c r="M101" s="74" t="s">
        <v>24</v>
      </c>
      <c r="N101" s="74" t="s">
        <v>24</v>
      </c>
      <c r="O101" s="74" t="s">
        <v>24</v>
      </c>
      <c r="P101" s="74" t="s">
        <v>24</v>
      </c>
      <c r="Q101" s="74" t="s">
        <v>24</v>
      </c>
      <c r="R101" s="74" t="s">
        <v>24</v>
      </c>
      <c r="S101" s="74" t="s">
        <v>24</v>
      </c>
      <c r="T101" s="74" t="s">
        <v>24</v>
      </c>
      <c r="U101" s="74" t="s">
        <v>24</v>
      </c>
      <c r="V101" s="74" t="s">
        <v>24</v>
      </c>
      <c r="X101" s="89">
        <v>1994</v>
      </c>
      <c r="Y101" s="74" t="s">
        <v>24</v>
      </c>
      <c r="Z101" s="74" t="s">
        <v>24</v>
      </c>
      <c r="AA101" s="74" t="s">
        <v>24</v>
      </c>
      <c r="AB101" s="74" t="s">
        <v>24</v>
      </c>
      <c r="AC101" s="74" t="s">
        <v>24</v>
      </c>
      <c r="AD101" s="74" t="s">
        <v>24</v>
      </c>
      <c r="AE101" s="74" t="s">
        <v>24</v>
      </c>
      <c r="AF101" s="74" t="s">
        <v>24</v>
      </c>
      <c r="AG101" s="74" t="s">
        <v>24</v>
      </c>
      <c r="AH101" s="74" t="s">
        <v>24</v>
      </c>
      <c r="AI101" s="74" t="s">
        <v>24</v>
      </c>
      <c r="AJ101" s="74" t="s">
        <v>24</v>
      </c>
      <c r="AK101" s="74" t="s">
        <v>24</v>
      </c>
      <c r="AL101" s="74" t="s">
        <v>24</v>
      </c>
      <c r="AM101" s="74" t="s">
        <v>24</v>
      </c>
      <c r="AN101" s="74" t="s">
        <v>24</v>
      </c>
      <c r="AO101" s="74" t="s">
        <v>24</v>
      </c>
      <c r="AP101" s="74" t="s">
        <v>24</v>
      </c>
      <c r="AQ101" s="74" t="s">
        <v>24</v>
      </c>
      <c r="AR101" s="74" t="s">
        <v>24</v>
      </c>
      <c r="AT101" s="89">
        <v>1994</v>
      </c>
      <c r="AU101" s="74" t="s">
        <v>24</v>
      </c>
      <c r="AV101" s="74" t="s">
        <v>24</v>
      </c>
      <c r="AW101" s="74" t="s">
        <v>24</v>
      </c>
      <c r="AX101" s="74" t="s">
        <v>24</v>
      </c>
      <c r="AY101" s="74" t="s">
        <v>24</v>
      </c>
      <c r="AZ101" s="74" t="s">
        <v>24</v>
      </c>
      <c r="BA101" s="74" t="s">
        <v>24</v>
      </c>
      <c r="BB101" s="74" t="s">
        <v>24</v>
      </c>
      <c r="BC101" s="74" t="s">
        <v>24</v>
      </c>
      <c r="BD101" s="74" t="s">
        <v>24</v>
      </c>
      <c r="BE101" s="74" t="s">
        <v>24</v>
      </c>
      <c r="BF101" s="74" t="s">
        <v>24</v>
      </c>
      <c r="BG101" s="74" t="s">
        <v>24</v>
      </c>
      <c r="BH101" s="74" t="s">
        <v>24</v>
      </c>
      <c r="BI101" s="74" t="s">
        <v>24</v>
      </c>
      <c r="BJ101" s="74" t="s">
        <v>24</v>
      </c>
      <c r="BK101" s="74" t="s">
        <v>24</v>
      </c>
      <c r="BL101" s="74" t="s">
        <v>24</v>
      </c>
      <c r="BM101" s="74" t="s">
        <v>24</v>
      </c>
      <c r="BN101" s="74" t="s">
        <v>24</v>
      </c>
      <c r="BP101" s="89">
        <v>1994</v>
      </c>
    </row>
    <row r="102" spans="2:68">
      <c r="B102" s="89">
        <v>1995</v>
      </c>
      <c r="C102" s="74" t="s">
        <v>24</v>
      </c>
      <c r="D102" s="74" t="s">
        <v>24</v>
      </c>
      <c r="E102" s="74" t="s">
        <v>24</v>
      </c>
      <c r="F102" s="74" t="s">
        <v>24</v>
      </c>
      <c r="G102" s="74" t="s">
        <v>24</v>
      </c>
      <c r="H102" s="74" t="s">
        <v>24</v>
      </c>
      <c r="I102" s="74" t="s">
        <v>24</v>
      </c>
      <c r="J102" s="74" t="s">
        <v>24</v>
      </c>
      <c r="K102" s="74" t="s">
        <v>24</v>
      </c>
      <c r="L102" s="74" t="s">
        <v>24</v>
      </c>
      <c r="M102" s="74" t="s">
        <v>24</v>
      </c>
      <c r="N102" s="74" t="s">
        <v>24</v>
      </c>
      <c r="O102" s="74" t="s">
        <v>24</v>
      </c>
      <c r="P102" s="74" t="s">
        <v>24</v>
      </c>
      <c r="Q102" s="74" t="s">
        <v>24</v>
      </c>
      <c r="R102" s="74" t="s">
        <v>24</v>
      </c>
      <c r="S102" s="74" t="s">
        <v>24</v>
      </c>
      <c r="T102" s="74" t="s">
        <v>24</v>
      </c>
      <c r="U102" s="74" t="s">
        <v>24</v>
      </c>
      <c r="V102" s="74" t="s">
        <v>24</v>
      </c>
      <c r="X102" s="89">
        <v>1995</v>
      </c>
      <c r="Y102" s="74" t="s">
        <v>24</v>
      </c>
      <c r="Z102" s="74" t="s">
        <v>24</v>
      </c>
      <c r="AA102" s="74" t="s">
        <v>24</v>
      </c>
      <c r="AB102" s="74" t="s">
        <v>24</v>
      </c>
      <c r="AC102" s="74" t="s">
        <v>24</v>
      </c>
      <c r="AD102" s="74" t="s">
        <v>24</v>
      </c>
      <c r="AE102" s="74" t="s">
        <v>24</v>
      </c>
      <c r="AF102" s="74" t="s">
        <v>24</v>
      </c>
      <c r="AG102" s="74" t="s">
        <v>24</v>
      </c>
      <c r="AH102" s="74" t="s">
        <v>24</v>
      </c>
      <c r="AI102" s="74" t="s">
        <v>24</v>
      </c>
      <c r="AJ102" s="74" t="s">
        <v>24</v>
      </c>
      <c r="AK102" s="74" t="s">
        <v>24</v>
      </c>
      <c r="AL102" s="74" t="s">
        <v>24</v>
      </c>
      <c r="AM102" s="74" t="s">
        <v>24</v>
      </c>
      <c r="AN102" s="74" t="s">
        <v>24</v>
      </c>
      <c r="AO102" s="74" t="s">
        <v>24</v>
      </c>
      <c r="AP102" s="74" t="s">
        <v>24</v>
      </c>
      <c r="AQ102" s="74" t="s">
        <v>24</v>
      </c>
      <c r="AR102" s="74" t="s">
        <v>24</v>
      </c>
      <c r="AT102" s="89">
        <v>1995</v>
      </c>
      <c r="AU102" s="74" t="s">
        <v>24</v>
      </c>
      <c r="AV102" s="74" t="s">
        <v>24</v>
      </c>
      <c r="AW102" s="74" t="s">
        <v>24</v>
      </c>
      <c r="AX102" s="74" t="s">
        <v>24</v>
      </c>
      <c r="AY102" s="74" t="s">
        <v>24</v>
      </c>
      <c r="AZ102" s="74" t="s">
        <v>24</v>
      </c>
      <c r="BA102" s="74" t="s">
        <v>24</v>
      </c>
      <c r="BB102" s="74" t="s">
        <v>24</v>
      </c>
      <c r="BC102" s="74" t="s">
        <v>24</v>
      </c>
      <c r="BD102" s="74" t="s">
        <v>24</v>
      </c>
      <c r="BE102" s="74" t="s">
        <v>24</v>
      </c>
      <c r="BF102" s="74" t="s">
        <v>24</v>
      </c>
      <c r="BG102" s="74" t="s">
        <v>24</v>
      </c>
      <c r="BH102" s="74" t="s">
        <v>24</v>
      </c>
      <c r="BI102" s="74" t="s">
        <v>24</v>
      </c>
      <c r="BJ102" s="74" t="s">
        <v>24</v>
      </c>
      <c r="BK102" s="74" t="s">
        <v>24</v>
      </c>
      <c r="BL102" s="74" t="s">
        <v>24</v>
      </c>
      <c r="BM102" s="74" t="s">
        <v>24</v>
      </c>
      <c r="BN102" s="74" t="s">
        <v>24</v>
      </c>
      <c r="BP102" s="89">
        <v>1995</v>
      </c>
    </row>
    <row r="103" spans="2:68">
      <c r="B103" s="89">
        <v>1996</v>
      </c>
      <c r="C103" s="74" t="s">
        <v>24</v>
      </c>
      <c r="D103" s="74" t="s">
        <v>24</v>
      </c>
      <c r="E103" s="74" t="s">
        <v>24</v>
      </c>
      <c r="F103" s="74" t="s">
        <v>24</v>
      </c>
      <c r="G103" s="74" t="s">
        <v>24</v>
      </c>
      <c r="H103" s="74" t="s">
        <v>24</v>
      </c>
      <c r="I103" s="74" t="s">
        <v>24</v>
      </c>
      <c r="J103" s="74" t="s">
        <v>24</v>
      </c>
      <c r="K103" s="74" t="s">
        <v>24</v>
      </c>
      <c r="L103" s="74" t="s">
        <v>24</v>
      </c>
      <c r="M103" s="74" t="s">
        <v>24</v>
      </c>
      <c r="N103" s="74" t="s">
        <v>24</v>
      </c>
      <c r="O103" s="74" t="s">
        <v>24</v>
      </c>
      <c r="P103" s="74" t="s">
        <v>24</v>
      </c>
      <c r="Q103" s="74" t="s">
        <v>24</v>
      </c>
      <c r="R103" s="74" t="s">
        <v>24</v>
      </c>
      <c r="S103" s="74" t="s">
        <v>24</v>
      </c>
      <c r="T103" s="74" t="s">
        <v>24</v>
      </c>
      <c r="U103" s="74" t="s">
        <v>24</v>
      </c>
      <c r="V103" s="74" t="s">
        <v>24</v>
      </c>
      <c r="X103" s="89">
        <v>1996</v>
      </c>
      <c r="Y103" s="74" t="s">
        <v>24</v>
      </c>
      <c r="Z103" s="74" t="s">
        <v>24</v>
      </c>
      <c r="AA103" s="74" t="s">
        <v>24</v>
      </c>
      <c r="AB103" s="74" t="s">
        <v>24</v>
      </c>
      <c r="AC103" s="74" t="s">
        <v>24</v>
      </c>
      <c r="AD103" s="74" t="s">
        <v>24</v>
      </c>
      <c r="AE103" s="74" t="s">
        <v>24</v>
      </c>
      <c r="AF103" s="74" t="s">
        <v>24</v>
      </c>
      <c r="AG103" s="74" t="s">
        <v>24</v>
      </c>
      <c r="AH103" s="74" t="s">
        <v>24</v>
      </c>
      <c r="AI103" s="74" t="s">
        <v>24</v>
      </c>
      <c r="AJ103" s="74" t="s">
        <v>24</v>
      </c>
      <c r="AK103" s="74" t="s">
        <v>24</v>
      </c>
      <c r="AL103" s="74" t="s">
        <v>24</v>
      </c>
      <c r="AM103" s="74" t="s">
        <v>24</v>
      </c>
      <c r="AN103" s="74" t="s">
        <v>24</v>
      </c>
      <c r="AO103" s="74" t="s">
        <v>24</v>
      </c>
      <c r="AP103" s="74" t="s">
        <v>24</v>
      </c>
      <c r="AQ103" s="74" t="s">
        <v>24</v>
      </c>
      <c r="AR103" s="74" t="s">
        <v>24</v>
      </c>
      <c r="AT103" s="89">
        <v>1996</v>
      </c>
      <c r="AU103" s="74" t="s">
        <v>24</v>
      </c>
      <c r="AV103" s="74" t="s">
        <v>24</v>
      </c>
      <c r="AW103" s="74" t="s">
        <v>24</v>
      </c>
      <c r="AX103" s="74" t="s">
        <v>24</v>
      </c>
      <c r="AY103" s="74" t="s">
        <v>24</v>
      </c>
      <c r="AZ103" s="74" t="s">
        <v>24</v>
      </c>
      <c r="BA103" s="74" t="s">
        <v>24</v>
      </c>
      <c r="BB103" s="74" t="s">
        <v>24</v>
      </c>
      <c r="BC103" s="74" t="s">
        <v>24</v>
      </c>
      <c r="BD103" s="74" t="s">
        <v>24</v>
      </c>
      <c r="BE103" s="74" t="s">
        <v>24</v>
      </c>
      <c r="BF103" s="74" t="s">
        <v>24</v>
      </c>
      <c r="BG103" s="74" t="s">
        <v>24</v>
      </c>
      <c r="BH103" s="74" t="s">
        <v>24</v>
      </c>
      <c r="BI103" s="74" t="s">
        <v>24</v>
      </c>
      <c r="BJ103" s="74" t="s">
        <v>24</v>
      </c>
      <c r="BK103" s="74" t="s">
        <v>24</v>
      </c>
      <c r="BL103" s="74" t="s">
        <v>24</v>
      </c>
      <c r="BM103" s="74" t="s">
        <v>24</v>
      </c>
      <c r="BN103" s="74" t="s">
        <v>24</v>
      </c>
      <c r="BP103" s="89">
        <v>1996</v>
      </c>
    </row>
    <row r="104" spans="2:68">
      <c r="B104" s="90">
        <v>1997</v>
      </c>
      <c r="C104" s="74">
        <v>0.75427069999999996</v>
      </c>
      <c r="D104" s="74">
        <v>0.14869599999999999</v>
      </c>
      <c r="E104" s="74">
        <v>0</v>
      </c>
      <c r="F104" s="74">
        <v>0</v>
      </c>
      <c r="G104" s="74">
        <v>0.1461924</v>
      </c>
      <c r="H104" s="74">
        <v>0.27713080000000001</v>
      </c>
      <c r="I104" s="74">
        <v>0.4241296</v>
      </c>
      <c r="J104" s="74">
        <v>0.13618430000000001</v>
      </c>
      <c r="K104" s="74">
        <v>0.87794899999999998</v>
      </c>
      <c r="L104" s="74">
        <v>0.30893660000000001</v>
      </c>
      <c r="M104" s="74">
        <v>0.36029149999999999</v>
      </c>
      <c r="N104" s="74">
        <v>0.69391919999999996</v>
      </c>
      <c r="O104" s="74">
        <v>0.83404690000000004</v>
      </c>
      <c r="P104" s="74">
        <v>1.1914726</v>
      </c>
      <c r="Q104" s="74">
        <v>0.71303539999999999</v>
      </c>
      <c r="R104" s="74">
        <v>1.0580274999999999</v>
      </c>
      <c r="S104" s="74">
        <v>1.8490268999999999</v>
      </c>
      <c r="T104" s="74">
        <v>1.5724259</v>
      </c>
      <c r="U104" s="74">
        <v>0.43686360000000002</v>
      </c>
      <c r="V104" s="74">
        <v>0.4631767</v>
      </c>
      <c r="X104" s="90">
        <v>1997</v>
      </c>
      <c r="Y104" s="74">
        <v>0.47736040000000002</v>
      </c>
      <c r="Z104" s="74">
        <v>0</v>
      </c>
      <c r="AA104" s="74">
        <v>0</v>
      </c>
      <c r="AB104" s="74">
        <v>0.16144269999999999</v>
      </c>
      <c r="AC104" s="74">
        <v>0</v>
      </c>
      <c r="AD104" s="74">
        <v>0.13861509999999999</v>
      </c>
      <c r="AE104" s="74">
        <v>0</v>
      </c>
      <c r="AF104" s="74">
        <v>0</v>
      </c>
      <c r="AG104" s="74">
        <v>0</v>
      </c>
      <c r="AH104" s="74">
        <v>0</v>
      </c>
      <c r="AI104" s="74">
        <v>0.5612838</v>
      </c>
      <c r="AJ104" s="74">
        <v>0.23868059999999999</v>
      </c>
      <c r="AK104" s="74">
        <v>0.27644999999999997</v>
      </c>
      <c r="AL104" s="74">
        <v>0</v>
      </c>
      <c r="AM104" s="74">
        <v>0.30589369999999999</v>
      </c>
      <c r="AN104" s="74">
        <v>0</v>
      </c>
      <c r="AO104" s="74">
        <v>1.1177743</v>
      </c>
      <c r="AP104" s="74">
        <v>0.67278000000000004</v>
      </c>
      <c r="AQ104" s="74">
        <v>0.15107599999999999</v>
      </c>
      <c r="AR104" s="74">
        <v>0.15280070000000001</v>
      </c>
      <c r="AT104" s="90">
        <v>1997</v>
      </c>
      <c r="AU104" s="74">
        <v>0.61950769999999999</v>
      </c>
      <c r="AV104" s="74">
        <v>7.6217099999999996E-2</v>
      </c>
      <c r="AW104" s="74">
        <v>0</v>
      </c>
      <c r="AX104" s="74">
        <v>7.8740699999999997E-2</v>
      </c>
      <c r="AY104" s="74">
        <v>7.4108099999999996E-2</v>
      </c>
      <c r="AZ104" s="74">
        <v>0.2078854</v>
      </c>
      <c r="BA104" s="74">
        <v>0.21128069999999999</v>
      </c>
      <c r="BB104" s="74">
        <v>6.7853800000000006E-2</v>
      </c>
      <c r="BC104" s="74">
        <v>0.4372993</v>
      </c>
      <c r="BD104" s="74">
        <v>0.15538640000000001</v>
      </c>
      <c r="BE104" s="74">
        <v>0.45888610000000002</v>
      </c>
      <c r="BF104" s="74">
        <v>0.46987129999999999</v>
      </c>
      <c r="BG104" s="74">
        <v>0.55446130000000005</v>
      </c>
      <c r="BH104" s="74">
        <v>0.58297569999999999</v>
      </c>
      <c r="BI104" s="74">
        <v>0.49390679999999998</v>
      </c>
      <c r="BJ104" s="74">
        <v>0.45029330000000001</v>
      </c>
      <c r="BK104" s="74">
        <v>1.3932815999999999</v>
      </c>
      <c r="BL104" s="74">
        <v>0.94236050000000005</v>
      </c>
      <c r="BM104" s="74">
        <v>0.29311130000000002</v>
      </c>
      <c r="BN104" s="74">
        <v>0.30111650000000001</v>
      </c>
      <c r="BP104" s="90">
        <v>1997</v>
      </c>
    </row>
    <row r="105" spans="2:68">
      <c r="B105" s="90">
        <v>1998</v>
      </c>
      <c r="C105" s="74">
        <v>0</v>
      </c>
      <c r="D105" s="74">
        <v>0</v>
      </c>
      <c r="E105" s="74">
        <v>0</v>
      </c>
      <c r="F105" s="74">
        <v>0</v>
      </c>
      <c r="G105" s="74">
        <v>0.1499743</v>
      </c>
      <c r="H105" s="74">
        <v>0</v>
      </c>
      <c r="I105" s="74">
        <v>0.2861591</v>
      </c>
      <c r="J105" s="74">
        <v>0.26932689999999998</v>
      </c>
      <c r="K105" s="74">
        <v>0.1446665</v>
      </c>
      <c r="L105" s="74">
        <v>0.1534326</v>
      </c>
      <c r="M105" s="74">
        <v>0.33961849999999999</v>
      </c>
      <c r="N105" s="74">
        <v>0.67183380000000004</v>
      </c>
      <c r="O105" s="74">
        <v>0.81101029999999996</v>
      </c>
      <c r="P105" s="74">
        <v>0.59955990000000003</v>
      </c>
      <c r="Q105" s="74">
        <v>0.34878330000000002</v>
      </c>
      <c r="R105" s="74">
        <v>1.5029382</v>
      </c>
      <c r="S105" s="74">
        <v>0.90776230000000002</v>
      </c>
      <c r="T105" s="74">
        <v>1.4738610999999999</v>
      </c>
      <c r="U105" s="74">
        <v>0.2488331</v>
      </c>
      <c r="V105" s="74">
        <v>0.27447709999999997</v>
      </c>
      <c r="X105" s="90">
        <v>1998</v>
      </c>
      <c r="Y105" s="74">
        <v>0.31987719999999997</v>
      </c>
      <c r="Z105" s="74">
        <v>0</v>
      </c>
      <c r="AA105" s="74">
        <v>0</v>
      </c>
      <c r="AB105" s="74">
        <v>0</v>
      </c>
      <c r="AC105" s="74">
        <v>0</v>
      </c>
      <c r="AD105" s="74">
        <v>0.1372043</v>
      </c>
      <c r="AE105" s="74">
        <v>0</v>
      </c>
      <c r="AF105" s="74">
        <v>0</v>
      </c>
      <c r="AG105" s="74">
        <v>0.14308399999999999</v>
      </c>
      <c r="AH105" s="74">
        <v>0.1537577</v>
      </c>
      <c r="AI105" s="74">
        <v>0.17558090000000001</v>
      </c>
      <c r="AJ105" s="74">
        <v>0.2320024</v>
      </c>
      <c r="AK105" s="74">
        <v>0</v>
      </c>
      <c r="AL105" s="74">
        <v>0.28811300000000001</v>
      </c>
      <c r="AM105" s="74">
        <v>0.607491</v>
      </c>
      <c r="AN105" s="74">
        <v>0.74819219999999997</v>
      </c>
      <c r="AO105" s="74">
        <v>0</v>
      </c>
      <c r="AP105" s="74">
        <v>0.64134219999999997</v>
      </c>
      <c r="AQ105" s="74">
        <v>0.138823</v>
      </c>
      <c r="AR105" s="74">
        <v>0.13544249999999999</v>
      </c>
      <c r="AT105" s="90">
        <v>1998</v>
      </c>
      <c r="AU105" s="74">
        <v>0.15563160000000001</v>
      </c>
      <c r="AV105" s="74">
        <v>0</v>
      </c>
      <c r="AW105" s="74">
        <v>0</v>
      </c>
      <c r="AX105" s="74">
        <v>0</v>
      </c>
      <c r="AY105" s="74">
        <v>7.6066300000000003E-2</v>
      </c>
      <c r="AZ105" s="74">
        <v>6.8700300000000006E-2</v>
      </c>
      <c r="BA105" s="74">
        <v>0.14237610000000001</v>
      </c>
      <c r="BB105" s="74">
        <v>0.13410620000000001</v>
      </c>
      <c r="BC105" s="74">
        <v>0.1438709</v>
      </c>
      <c r="BD105" s="74">
        <v>0.15359500000000001</v>
      </c>
      <c r="BE105" s="74">
        <v>0.25897029999999999</v>
      </c>
      <c r="BF105" s="74">
        <v>0.4558046</v>
      </c>
      <c r="BG105" s="74">
        <v>0.40525640000000002</v>
      </c>
      <c r="BH105" s="74">
        <v>0.44074609999999997</v>
      </c>
      <c r="BI105" s="74">
        <v>0.48706519999999998</v>
      </c>
      <c r="BJ105" s="74">
        <v>1.0708473000000001</v>
      </c>
      <c r="BK105" s="74">
        <v>0.34339009999999998</v>
      </c>
      <c r="BL105" s="74">
        <v>0.89376690000000003</v>
      </c>
      <c r="BM105" s="74">
        <v>0.19346949999999999</v>
      </c>
      <c r="BN105" s="74">
        <v>0.1995459</v>
      </c>
      <c r="BP105" s="90">
        <v>1998</v>
      </c>
    </row>
    <row r="106" spans="2:68">
      <c r="B106" s="90">
        <v>1999</v>
      </c>
      <c r="C106" s="74">
        <v>0</v>
      </c>
      <c r="D106" s="74">
        <v>0</v>
      </c>
      <c r="E106" s="74">
        <v>0</v>
      </c>
      <c r="F106" s="74">
        <v>0</v>
      </c>
      <c r="G106" s="74">
        <v>0.1527569</v>
      </c>
      <c r="H106" s="74">
        <v>0</v>
      </c>
      <c r="I106" s="74">
        <v>0.14334659999999999</v>
      </c>
      <c r="J106" s="74">
        <v>0.13387879999999999</v>
      </c>
      <c r="K106" s="74">
        <v>0.284835</v>
      </c>
      <c r="L106" s="74">
        <v>0.30366710000000002</v>
      </c>
      <c r="M106" s="74">
        <v>0.49123879999999998</v>
      </c>
      <c r="N106" s="74">
        <v>0.85782970000000003</v>
      </c>
      <c r="O106" s="74">
        <v>0.2613491</v>
      </c>
      <c r="P106" s="74">
        <v>0.60275820000000002</v>
      </c>
      <c r="Q106" s="74">
        <v>0</v>
      </c>
      <c r="R106" s="74">
        <v>0.47409089999999998</v>
      </c>
      <c r="S106" s="74">
        <v>0</v>
      </c>
      <c r="T106" s="74">
        <v>1.3817307999999999</v>
      </c>
      <c r="U106" s="74">
        <v>0.20342379999999999</v>
      </c>
      <c r="V106" s="74">
        <v>0.21563460000000001</v>
      </c>
      <c r="X106" s="90">
        <v>1999</v>
      </c>
      <c r="Y106" s="74">
        <v>0</v>
      </c>
      <c r="Z106" s="74">
        <v>0</v>
      </c>
      <c r="AA106" s="74">
        <v>0</v>
      </c>
      <c r="AB106" s="74">
        <v>0</v>
      </c>
      <c r="AC106" s="74">
        <v>0.15722949999999999</v>
      </c>
      <c r="AD106" s="74">
        <v>0</v>
      </c>
      <c r="AE106" s="74">
        <v>0.42429689999999998</v>
      </c>
      <c r="AF106" s="74">
        <v>0.1326302</v>
      </c>
      <c r="AG106" s="74">
        <v>0.1407216</v>
      </c>
      <c r="AH106" s="74">
        <v>0.15112149999999999</v>
      </c>
      <c r="AI106" s="74">
        <v>0</v>
      </c>
      <c r="AJ106" s="74">
        <v>0</v>
      </c>
      <c r="AK106" s="74">
        <v>0.26183010000000001</v>
      </c>
      <c r="AL106" s="74">
        <v>0.58132099999999998</v>
      </c>
      <c r="AM106" s="74">
        <v>0.60359320000000005</v>
      </c>
      <c r="AN106" s="74">
        <v>0.7163349</v>
      </c>
      <c r="AO106" s="74">
        <v>2.1978263</v>
      </c>
      <c r="AP106" s="74">
        <v>0.60545519999999997</v>
      </c>
      <c r="AQ106" s="74">
        <v>0.20058790000000001</v>
      </c>
      <c r="AR106" s="74">
        <v>0.19027069999999999</v>
      </c>
      <c r="AT106" s="90">
        <v>1999</v>
      </c>
      <c r="AU106" s="74">
        <v>0</v>
      </c>
      <c r="AV106" s="74">
        <v>0</v>
      </c>
      <c r="AW106" s="74">
        <v>0</v>
      </c>
      <c r="AX106" s="74">
        <v>0</v>
      </c>
      <c r="AY106" s="74">
        <v>0.15496090000000001</v>
      </c>
      <c r="AZ106" s="74">
        <v>0</v>
      </c>
      <c r="BA106" s="74">
        <v>0.28476600000000002</v>
      </c>
      <c r="BB106" s="74">
        <v>0.1332516</v>
      </c>
      <c r="BC106" s="74">
        <v>0.2123467</v>
      </c>
      <c r="BD106" s="74">
        <v>0.2272151</v>
      </c>
      <c r="BE106" s="74">
        <v>0.24893170000000001</v>
      </c>
      <c r="BF106" s="74">
        <v>0.43655830000000001</v>
      </c>
      <c r="BG106" s="74">
        <v>0.26158940000000003</v>
      </c>
      <c r="BH106" s="74">
        <v>0.59184559999999997</v>
      </c>
      <c r="BI106" s="74">
        <v>0.32042910000000002</v>
      </c>
      <c r="BJ106" s="74">
        <v>0.61208379999999996</v>
      </c>
      <c r="BK106" s="74">
        <v>1.3608034</v>
      </c>
      <c r="BL106" s="74">
        <v>0.84197049999999996</v>
      </c>
      <c r="BM106" s="74">
        <v>0.20199590000000001</v>
      </c>
      <c r="BN106" s="74">
        <v>0.20703340000000001</v>
      </c>
      <c r="BP106" s="90">
        <v>1999</v>
      </c>
    </row>
    <row r="107" spans="2:68">
      <c r="B107" s="90">
        <v>2000</v>
      </c>
      <c r="C107" s="74">
        <v>0.30617509999999998</v>
      </c>
      <c r="D107" s="74">
        <v>0</v>
      </c>
      <c r="E107" s="74">
        <v>0</v>
      </c>
      <c r="F107" s="74">
        <v>0</v>
      </c>
      <c r="G107" s="74">
        <v>0</v>
      </c>
      <c r="H107" s="74">
        <v>0</v>
      </c>
      <c r="I107" s="74">
        <v>0</v>
      </c>
      <c r="J107" s="74">
        <v>0</v>
      </c>
      <c r="K107" s="74">
        <v>0</v>
      </c>
      <c r="L107" s="74">
        <v>0</v>
      </c>
      <c r="M107" s="74">
        <v>0</v>
      </c>
      <c r="N107" s="74">
        <v>0.2053072</v>
      </c>
      <c r="O107" s="74">
        <v>0.251108</v>
      </c>
      <c r="P107" s="74">
        <v>0</v>
      </c>
      <c r="Q107" s="74">
        <v>0.33592559999999999</v>
      </c>
      <c r="R107" s="74">
        <v>0.91662809999999995</v>
      </c>
      <c r="S107" s="74">
        <v>0</v>
      </c>
      <c r="T107" s="74">
        <v>0</v>
      </c>
      <c r="U107" s="74">
        <v>7.4125300000000005E-2</v>
      </c>
      <c r="V107" s="74">
        <v>7.7094800000000005E-2</v>
      </c>
      <c r="X107" s="90">
        <v>2000</v>
      </c>
      <c r="Y107" s="74">
        <v>0.16115850000000001</v>
      </c>
      <c r="Z107" s="74">
        <v>0</v>
      </c>
      <c r="AA107" s="74">
        <v>0</v>
      </c>
      <c r="AB107" s="74">
        <v>0</v>
      </c>
      <c r="AC107" s="74">
        <v>0</v>
      </c>
      <c r="AD107" s="74">
        <v>0</v>
      </c>
      <c r="AE107" s="74">
        <v>0</v>
      </c>
      <c r="AF107" s="74">
        <v>0</v>
      </c>
      <c r="AG107" s="74">
        <v>0</v>
      </c>
      <c r="AH107" s="74">
        <v>0</v>
      </c>
      <c r="AI107" s="74">
        <v>0</v>
      </c>
      <c r="AJ107" s="74">
        <v>0.2125543</v>
      </c>
      <c r="AK107" s="74">
        <v>0.25360240000000001</v>
      </c>
      <c r="AL107" s="74">
        <v>0.58328250000000004</v>
      </c>
      <c r="AM107" s="74">
        <v>0.6032691</v>
      </c>
      <c r="AN107" s="74">
        <v>0</v>
      </c>
      <c r="AO107" s="74">
        <v>1.0593052000000001</v>
      </c>
      <c r="AP107" s="74">
        <v>3.446612</v>
      </c>
      <c r="AQ107" s="74">
        <v>0.15648899999999999</v>
      </c>
      <c r="AR107" s="74">
        <v>0.13787260000000001</v>
      </c>
      <c r="AT107" s="90">
        <v>2000</v>
      </c>
      <c r="AU107" s="74">
        <v>0.23552909999999999</v>
      </c>
      <c r="AV107" s="74">
        <v>0</v>
      </c>
      <c r="AW107" s="74">
        <v>0</v>
      </c>
      <c r="AX107" s="74">
        <v>0</v>
      </c>
      <c r="AY107" s="74">
        <v>0</v>
      </c>
      <c r="AZ107" s="74">
        <v>0</v>
      </c>
      <c r="BA107" s="74">
        <v>0</v>
      </c>
      <c r="BB107" s="74">
        <v>0</v>
      </c>
      <c r="BC107" s="74">
        <v>0</v>
      </c>
      <c r="BD107" s="74">
        <v>0</v>
      </c>
      <c r="BE107" s="74">
        <v>0</v>
      </c>
      <c r="BF107" s="74">
        <v>0.2088679</v>
      </c>
      <c r="BG107" s="74">
        <v>0.25234909999999999</v>
      </c>
      <c r="BH107" s="74">
        <v>0.29726780000000003</v>
      </c>
      <c r="BI107" s="74">
        <v>0.47678680000000001</v>
      </c>
      <c r="BJ107" s="74">
        <v>0.39673249999999999</v>
      </c>
      <c r="BK107" s="74">
        <v>0.65143609999999996</v>
      </c>
      <c r="BL107" s="74">
        <v>2.3892769</v>
      </c>
      <c r="BM107" s="74">
        <v>0.1156142</v>
      </c>
      <c r="BN107" s="74">
        <v>0.11755930000000001</v>
      </c>
      <c r="BP107" s="90">
        <v>2000</v>
      </c>
    </row>
    <row r="108" spans="2:68">
      <c r="B108" s="90">
        <v>2001</v>
      </c>
      <c r="C108" s="74">
        <v>0.30625390000000002</v>
      </c>
      <c r="D108" s="74">
        <v>0.1451172</v>
      </c>
      <c r="E108" s="74">
        <v>0.14526520000000001</v>
      </c>
      <c r="F108" s="74">
        <v>0.29233179999999998</v>
      </c>
      <c r="G108" s="74">
        <v>0</v>
      </c>
      <c r="H108" s="74">
        <v>0.1440304</v>
      </c>
      <c r="I108" s="74">
        <v>0.27683540000000001</v>
      </c>
      <c r="J108" s="74">
        <v>0</v>
      </c>
      <c r="K108" s="74">
        <v>0.54800380000000004</v>
      </c>
      <c r="L108" s="74">
        <v>0</v>
      </c>
      <c r="M108" s="74">
        <v>0</v>
      </c>
      <c r="N108" s="74">
        <v>0.39260339999999999</v>
      </c>
      <c r="O108" s="74">
        <v>0.24320069999999999</v>
      </c>
      <c r="P108" s="74">
        <v>0.30001109999999998</v>
      </c>
      <c r="Q108" s="74">
        <v>0.33167390000000002</v>
      </c>
      <c r="R108" s="74">
        <v>0.88565720000000003</v>
      </c>
      <c r="S108" s="74">
        <v>0</v>
      </c>
      <c r="T108" s="74">
        <v>2.4579989000000002</v>
      </c>
      <c r="U108" s="74">
        <v>0.2300816</v>
      </c>
      <c r="V108" s="74">
        <v>0.2433698</v>
      </c>
      <c r="X108" s="90">
        <v>2001</v>
      </c>
      <c r="Y108" s="74">
        <v>0.16112609999999999</v>
      </c>
      <c r="Z108" s="74">
        <v>0</v>
      </c>
      <c r="AA108" s="74">
        <v>0</v>
      </c>
      <c r="AB108" s="74">
        <v>0</v>
      </c>
      <c r="AC108" s="74">
        <v>0</v>
      </c>
      <c r="AD108" s="74">
        <v>0</v>
      </c>
      <c r="AE108" s="74">
        <v>0</v>
      </c>
      <c r="AF108" s="74">
        <v>0</v>
      </c>
      <c r="AG108" s="74">
        <v>0</v>
      </c>
      <c r="AH108" s="74">
        <v>0</v>
      </c>
      <c r="AI108" s="74">
        <v>0</v>
      </c>
      <c r="AJ108" s="74">
        <v>0</v>
      </c>
      <c r="AK108" s="74">
        <v>0</v>
      </c>
      <c r="AL108" s="74">
        <v>0</v>
      </c>
      <c r="AM108" s="74">
        <v>0</v>
      </c>
      <c r="AN108" s="74">
        <v>0</v>
      </c>
      <c r="AO108" s="74">
        <v>0.49891239999999998</v>
      </c>
      <c r="AP108" s="74">
        <v>1.6476727</v>
      </c>
      <c r="AQ108" s="74">
        <v>5.1478099999999999E-2</v>
      </c>
      <c r="AR108" s="74">
        <v>4.1636899999999998E-2</v>
      </c>
      <c r="AT108" s="90">
        <v>2001</v>
      </c>
      <c r="AU108" s="74">
        <v>0.235537</v>
      </c>
      <c r="AV108" s="74">
        <v>7.44866E-2</v>
      </c>
      <c r="AW108" s="74">
        <v>7.4403399999999995E-2</v>
      </c>
      <c r="AX108" s="74">
        <v>0.14925530000000001</v>
      </c>
      <c r="AY108" s="74">
        <v>0</v>
      </c>
      <c r="AZ108" s="74">
        <v>7.1745900000000001E-2</v>
      </c>
      <c r="BA108" s="74">
        <v>0.13721179999999999</v>
      </c>
      <c r="BB108" s="74">
        <v>0</v>
      </c>
      <c r="BC108" s="74">
        <v>0.2720783</v>
      </c>
      <c r="BD108" s="74">
        <v>0</v>
      </c>
      <c r="BE108" s="74">
        <v>0</v>
      </c>
      <c r="BF108" s="74">
        <v>0.199605</v>
      </c>
      <c r="BG108" s="74">
        <v>0.1224788</v>
      </c>
      <c r="BH108" s="74">
        <v>0.1475148</v>
      </c>
      <c r="BI108" s="74">
        <v>0.15771299999999999</v>
      </c>
      <c r="BJ108" s="74">
        <v>0.38771109999999998</v>
      </c>
      <c r="BK108" s="74">
        <v>0.3050464</v>
      </c>
      <c r="BL108" s="74">
        <v>1.8979509999999999</v>
      </c>
      <c r="BM108" s="74">
        <v>0.14008000000000001</v>
      </c>
      <c r="BN108" s="74">
        <v>0.1400497</v>
      </c>
      <c r="BP108" s="90">
        <v>2001</v>
      </c>
    </row>
    <row r="109" spans="2:68">
      <c r="B109" s="90">
        <v>2002</v>
      </c>
      <c r="C109" s="74">
        <v>0.46113900000000002</v>
      </c>
      <c r="D109" s="74">
        <v>0</v>
      </c>
      <c r="E109" s="74">
        <v>0</v>
      </c>
      <c r="F109" s="74">
        <v>0</v>
      </c>
      <c r="G109" s="74">
        <v>0.1495235</v>
      </c>
      <c r="H109" s="74">
        <v>0.1466084</v>
      </c>
      <c r="I109" s="74">
        <v>0</v>
      </c>
      <c r="J109" s="74">
        <v>0.13729740000000001</v>
      </c>
      <c r="K109" s="74">
        <v>0.1342091</v>
      </c>
      <c r="L109" s="74">
        <v>0.58730340000000003</v>
      </c>
      <c r="M109" s="74">
        <v>0.31027759999999999</v>
      </c>
      <c r="N109" s="74">
        <v>0.18318909999999999</v>
      </c>
      <c r="O109" s="74">
        <v>0.47274840000000001</v>
      </c>
      <c r="P109" s="74">
        <v>0</v>
      </c>
      <c r="Q109" s="74">
        <v>0.33176080000000002</v>
      </c>
      <c r="R109" s="74">
        <v>0.43233149999999998</v>
      </c>
      <c r="S109" s="74">
        <v>0.73674589999999995</v>
      </c>
      <c r="T109" s="74">
        <v>3.5450936</v>
      </c>
      <c r="U109" s="74">
        <v>0.22737879999999999</v>
      </c>
      <c r="V109" s="74">
        <v>0.24676310000000001</v>
      </c>
      <c r="X109" s="90">
        <v>2002</v>
      </c>
      <c r="Y109" s="74">
        <v>0.48506090000000002</v>
      </c>
      <c r="Z109" s="74">
        <v>0</v>
      </c>
      <c r="AA109" s="74">
        <v>0</v>
      </c>
      <c r="AB109" s="74">
        <v>0</v>
      </c>
      <c r="AC109" s="74">
        <v>0</v>
      </c>
      <c r="AD109" s="74">
        <v>0.14668890000000001</v>
      </c>
      <c r="AE109" s="74">
        <v>0</v>
      </c>
      <c r="AF109" s="74">
        <v>0.13554759999999999</v>
      </c>
      <c r="AG109" s="74">
        <v>0</v>
      </c>
      <c r="AH109" s="74">
        <v>0</v>
      </c>
      <c r="AI109" s="74">
        <v>0</v>
      </c>
      <c r="AJ109" s="74">
        <v>0.18796289999999999</v>
      </c>
      <c r="AK109" s="74">
        <v>0.4805082</v>
      </c>
      <c r="AL109" s="74">
        <v>0.28404570000000001</v>
      </c>
      <c r="AM109" s="74">
        <v>0</v>
      </c>
      <c r="AN109" s="74">
        <v>0</v>
      </c>
      <c r="AO109" s="74">
        <v>0</v>
      </c>
      <c r="AP109" s="74">
        <v>1.0642373999999999</v>
      </c>
      <c r="AQ109" s="74">
        <v>0.11201940000000001</v>
      </c>
      <c r="AR109" s="74">
        <v>0.1077323</v>
      </c>
      <c r="AT109" s="90">
        <v>2002</v>
      </c>
      <c r="AU109" s="74">
        <v>0.47279759999999998</v>
      </c>
      <c r="AV109" s="74">
        <v>0</v>
      </c>
      <c r="AW109" s="74">
        <v>0</v>
      </c>
      <c r="AX109" s="74">
        <v>0</v>
      </c>
      <c r="AY109" s="74">
        <v>7.6006199999999996E-2</v>
      </c>
      <c r="AZ109" s="74">
        <v>0.14664859999999999</v>
      </c>
      <c r="BA109" s="74">
        <v>0</v>
      </c>
      <c r="BB109" s="74">
        <v>0.13641690000000001</v>
      </c>
      <c r="BC109" s="74">
        <v>6.6641599999999995E-2</v>
      </c>
      <c r="BD109" s="74">
        <v>0.29182079999999999</v>
      </c>
      <c r="BE109" s="74">
        <v>0.15524379999999999</v>
      </c>
      <c r="BF109" s="74">
        <v>0.1855453</v>
      </c>
      <c r="BG109" s="74">
        <v>0.47659669999999998</v>
      </c>
      <c r="BH109" s="74">
        <v>0.14420479999999999</v>
      </c>
      <c r="BI109" s="74">
        <v>0.15844169999999999</v>
      </c>
      <c r="BJ109" s="74">
        <v>0.19107489999999999</v>
      </c>
      <c r="BK109" s="74">
        <v>0.28972320000000001</v>
      </c>
      <c r="BL109" s="74">
        <v>1.8345123000000001</v>
      </c>
      <c r="BM109" s="74">
        <v>0.16927229999999999</v>
      </c>
      <c r="BN109" s="74">
        <v>0.1685517</v>
      </c>
      <c r="BP109" s="90">
        <v>2002</v>
      </c>
    </row>
    <row r="110" spans="2:68">
      <c r="B110" s="90">
        <v>2003</v>
      </c>
      <c r="C110" s="74">
        <v>0</v>
      </c>
      <c r="D110" s="74">
        <v>0</v>
      </c>
      <c r="E110" s="74">
        <v>0</v>
      </c>
      <c r="F110" s="74">
        <v>0</v>
      </c>
      <c r="G110" s="74">
        <v>0</v>
      </c>
      <c r="H110" s="74">
        <v>0</v>
      </c>
      <c r="I110" s="74">
        <v>0</v>
      </c>
      <c r="J110" s="74">
        <v>0.13871990000000001</v>
      </c>
      <c r="K110" s="74">
        <v>0.3972174</v>
      </c>
      <c r="L110" s="74">
        <v>0.28870069999999998</v>
      </c>
      <c r="M110" s="74">
        <v>0.15449959999999999</v>
      </c>
      <c r="N110" s="74">
        <v>0.34595969999999998</v>
      </c>
      <c r="O110" s="74">
        <v>0.92194580000000004</v>
      </c>
      <c r="P110" s="74">
        <v>1.1405923</v>
      </c>
      <c r="Q110" s="74">
        <v>0</v>
      </c>
      <c r="R110" s="74">
        <v>0</v>
      </c>
      <c r="S110" s="74">
        <v>0.69464700000000001</v>
      </c>
      <c r="T110" s="74">
        <v>1.1474864</v>
      </c>
      <c r="U110" s="74">
        <v>0.1941232</v>
      </c>
      <c r="V110" s="74">
        <v>0.19608980000000001</v>
      </c>
      <c r="X110" s="90">
        <v>2003</v>
      </c>
      <c r="Y110" s="74">
        <v>0.1616763</v>
      </c>
      <c r="Z110" s="74">
        <v>0</v>
      </c>
      <c r="AA110" s="74">
        <v>0</v>
      </c>
      <c r="AB110" s="74">
        <v>0</v>
      </c>
      <c r="AC110" s="74">
        <v>0</v>
      </c>
      <c r="AD110" s="74">
        <v>0</v>
      </c>
      <c r="AE110" s="74">
        <v>0.13136700000000001</v>
      </c>
      <c r="AF110" s="74">
        <v>0</v>
      </c>
      <c r="AG110" s="74">
        <v>0</v>
      </c>
      <c r="AH110" s="74">
        <v>0</v>
      </c>
      <c r="AI110" s="74">
        <v>0</v>
      </c>
      <c r="AJ110" s="74">
        <v>0</v>
      </c>
      <c r="AK110" s="74">
        <v>0</v>
      </c>
      <c r="AL110" s="74">
        <v>0.27704590000000001</v>
      </c>
      <c r="AM110" s="74">
        <v>0.30677199999999999</v>
      </c>
      <c r="AN110" s="74">
        <v>1.3569764</v>
      </c>
      <c r="AO110" s="74">
        <v>0</v>
      </c>
      <c r="AP110" s="74">
        <v>0.51997749999999998</v>
      </c>
      <c r="AQ110" s="74">
        <v>9.06058E-2</v>
      </c>
      <c r="AR110" s="74">
        <v>8.3838999999999997E-2</v>
      </c>
      <c r="AT110" s="90">
        <v>2003</v>
      </c>
      <c r="AU110" s="74">
        <v>7.8793799999999997E-2</v>
      </c>
      <c r="AV110" s="74">
        <v>0</v>
      </c>
      <c r="AW110" s="74">
        <v>0</v>
      </c>
      <c r="AX110" s="74">
        <v>0</v>
      </c>
      <c r="AY110" s="74">
        <v>0</v>
      </c>
      <c r="AZ110" s="74">
        <v>0</v>
      </c>
      <c r="BA110" s="74">
        <v>6.6271200000000002E-2</v>
      </c>
      <c r="BB110" s="74">
        <v>6.8879399999999993E-2</v>
      </c>
      <c r="BC110" s="74">
        <v>0.19724179999999999</v>
      </c>
      <c r="BD110" s="74">
        <v>0.1432997</v>
      </c>
      <c r="BE110" s="74">
        <v>7.7078499999999994E-2</v>
      </c>
      <c r="BF110" s="74">
        <v>0.17479739999999999</v>
      </c>
      <c r="BG110" s="74">
        <v>0.46453450000000002</v>
      </c>
      <c r="BH110" s="74">
        <v>0.70259649999999996</v>
      </c>
      <c r="BI110" s="74">
        <v>0.15995419999999999</v>
      </c>
      <c r="BJ110" s="74">
        <v>0.75135859999999999</v>
      </c>
      <c r="BK110" s="74">
        <v>0.2757328</v>
      </c>
      <c r="BL110" s="74">
        <v>0.71565820000000002</v>
      </c>
      <c r="BM110" s="74">
        <v>0.14198250000000001</v>
      </c>
      <c r="BN110" s="74">
        <v>0.1390093</v>
      </c>
      <c r="BP110" s="90">
        <v>2003</v>
      </c>
    </row>
    <row r="111" spans="2:68">
      <c r="B111" s="90">
        <v>2004</v>
      </c>
      <c r="C111" s="74">
        <v>0.1534915</v>
      </c>
      <c r="D111" s="74">
        <v>0</v>
      </c>
      <c r="E111" s="74">
        <v>0</v>
      </c>
      <c r="F111" s="74">
        <v>0</v>
      </c>
      <c r="G111" s="74">
        <v>0</v>
      </c>
      <c r="H111" s="74">
        <v>0.1481286</v>
      </c>
      <c r="I111" s="74">
        <v>0.13355020000000001</v>
      </c>
      <c r="J111" s="74">
        <v>0</v>
      </c>
      <c r="K111" s="74">
        <v>0.13167029999999999</v>
      </c>
      <c r="L111" s="74">
        <v>0.28289140000000002</v>
      </c>
      <c r="M111" s="74">
        <v>0</v>
      </c>
      <c r="N111" s="74">
        <v>0.16727810000000001</v>
      </c>
      <c r="O111" s="74">
        <v>0.2219805</v>
      </c>
      <c r="P111" s="74">
        <v>0</v>
      </c>
      <c r="Q111" s="74">
        <v>0</v>
      </c>
      <c r="R111" s="74">
        <v>1.2344815</v>
      </c>
      <c r="S111" s="74">
        <v>0</v>
      </c>
      <c r="T111" s="74">
        <v>0</v>
      </c>
      <c r="U111" s="74">
        <v>0.11115659999999999</v>
      </c>
      <c r="V111" s="74">
        <v>0.111913</v>
      </c>
      <c r="X111" s="90">
        <v>2004</v>
      </c>
      <c r="Y111" s="74">
        <v>0.323272</v>
      </c>
      <c r="Z111" s="74">
        <v>0</v>
      </c>
      <c r="AA111" s="74">
        <v>0</v>
      </c>
      <c r="AB111" s="74">
        <v>0</v>
      </c>
      <c r="AC111" s="74">
        <v>0</v>
      </c>
      <c r="AD111" s="74">
        <v>0</v>
      </c>
      <c r="AE111" s="74">
        <v>0</v>
      </c>
      <c r="AF111" s="74">
        <v>0</v>
      </c>
      <c r="AG111" s="74">
        <v>0.1297422</v>
      </c>
      <c r="AH111" s="74">
        <v>0</v>
      </c>
      <c r="AI111" s="74">
        <v>0</v>
      </c>
      <c r="AJ111" s="74">
        <v>0</v>
      </c>
      <c r="AK111" s="74">
        <v>0</v>
      </c>
      <c r="AL111" s="74">
        <v>0.53828560000000003</v>
      </c>
      <c r="AM111" s="74">
        <v>0.30960710000000002</v>
      </c>
      <c r="AN111" s="74">
        <v>0.33726699999999998</v>
      </c>
      <c r="AO111" s="74">
        <v>0.43957780000000002</v>
      </c>
      <c r="AP111" s="74">
        <v>2.0357788000000001</v>
      </c>
      <c r="AQ111" s="74">
        <v>0.1195604</v>
      </c>
      <c r="AR111" s="74">
        <v>0.1046559</v>
      </c>
      <c r="AT111" s="90">
        <v>2004</v>
      </c>
      <c r="AU111" s="74">
        <v>0.2361877</v>
      </c>
      <c r="AV111" s="74">
        <v>0</v>
      </c>
      <c r="AW111" s="74">
        <v>0</v>
      </c>
      <c r="AX111" s="74">
        <v>0</v>
      </c>
      <c r="AY111" s="74">
        <v>0</v>
      </c>
      <c r="AZ111" s="74">
        <v>7.4420399999999998E-2</v>
      </c>
      <c r="BA111" s="74">
        <v>6.6264699999999996E-2</v>
      </c>
      <c r="BB111" s="74">
        <v>0</v>
      </c>
      <c r="BC111" s="74">
        <v>0.13069910000000001</v>
      </c>
      <c r="BD111" s="74">
        <v>0.14041819999999999</v>
      </c>
      <c r="BE111" s="74">
        <v>0</v>
      </c>
      <c r="BF111" s="74">
        <v>8.4250699999999998E-2</v>
      </c>
      <c r="BG111" s="74">
        <v>0.1116919</v>
      </c>
      <c r="BH111" s="74">
        <v>0.27297270000000001</v>
      </c>
      <c r="BI111" s="74">
        <v>0.16110060000000001</v>
      </c>
      <c r="BJ111" s="74">
        <v>0.74140249999999996</v>
      </c>
      <c r="BK111" s="74">
        <v>0.26339560000000001</v>
      </c>
      <c r="BL111" s="74">
        <v>1.3972431999999999</v>
      </c>
      <c r="BM111" s="74">
        <v>0.1153882</v>
      </c>
      <c r="BN111" s="74">
        <v>0.1131921</v>
      </c>
      <c r="BP111" s="90">
        <v>2004</v>
      </c>
    </row>
    <row r="112" spans="2:68">
      <c r="B112" s="90">
        <v>2005</v>
      </c>
      <c r="C112" s="74">
        <v>0.15242900000000001</v>
      </c>
      <c r="D112" s="74">
        <v>0</v>
      </c>
      <c r="E112" s="74">
        <v>0</v>
      </c>
      <c r="F112" s="74">
        <v>0</v>
      </c>
      <c r="G112" s="74">
        <v>0</v>
      </c>
      <c r="H112" s="74">
        <v>0</v>
      </c>
      <c r="I112" s="74">
        <v>0</v>
      </c>
      <c r="J112" s="74">
        <v>0.27401389999999998</v>
      </c>
      <c r="K112" s="74">
        <v>0.131883</v>
      </c>
      <c r="L112" s="74">
        <v>0.55595240000000001</v>
      </c>
      <c r="M112" s="74">
        <v>0.45528489999999999</v>
      </c>
      <c r="N112" s="74">
        <v>0.16244310000000001</v>
      </c>
      <c r="O112" s="74">
        <v>0.42597780000000002</v>
      </c>
      <c r="P112" s="74">
        <v>0.26813890000000001</v>
      </c>
      <c r="Q112" s="74">
        <v>0.67331229999999997</v>
      </c>
      <c r="R112" s="74">
        <v>1.2135332999999999</v>
      </c>
      <c r="S112" s="74">
        <v>0</v>
      </c>
      <c r="T112" s="74">
        <v>1.0361513</v>
      </c>
      <c r="U112" s="74">
        <v>0.20958850000000001</v>
      </c>
      <c r="V112" s="74">
        <v>0.21526200000000001</v>
      </c>
      <c r="X112" s="90">
        <v>2005</v>
      </c>
      <c r="Y112" s="74">
        <v>0</v>
      </c>
      <c r="Z112" s="74">
        <v>0</v>
      </c>
      <c r="AA112" s="74">
        <v>0</v>
      </c>
      <c r="AB112" s="74">
        <v>0</v>
      </c>
      <c r="AC112" s="74">
        <v>0</v>
      </c>
      <c r="AD112" s="74">
        <v>0</v>
      </c>
      <c r="AE112" s="74">
        <v>0</v>
      </c>
      <c r="AF112" s="74">
        <v>0.1354081</v>
      </c>
      <c r="AG112" s="74">
        <v>0.25994349999999999</v>
      </c>
      <c r="AH112" s="74">
        <v>0</v>
      </c>
      <c r="AI112" s="74">
        <v>0</v>
      </c>
      <c r="AJ112" s="74">
        <v>0</v>
      </c>
      <c r="AK112" s="74">
        <v>0.42938910000000002</v>
      </c>
      <c r="AL112" s="74">
        <v>0</v>
      </c>
      <c r="AM112" s="74">
        <v>0</v>
      </c>
      <c r="AN112" s="74">
        <v>0.67427020000000004</v>
      </c>
      <c r="AO112" s="74">
        <v>0</v>
      </c>
      <c r="AP112" s="74">
        <v>0.48619210000000002</v>
      </c>
      <c r="AQ112" s="74">
        <v>7.8761800000000007E-2</v>
      </c>
      <c r="AR112" s="74">
        <v>7.3078400000000002E-2</v>
      </c>
      <c r="AT112" s="90">
        <v>2005</v>
      </c>
      <c r="AU112" s="74">
        <v>7.8275499999999998E-2</v>
      </c>
      <c r="AV112" s="74">
        <v>0</v>
      </c>
      <c r="AW112" s="74">
        <v>0</v>
      </c>
      <c r="AX112" s="74">
        <v>0</v>
      </c>
      <c r="AY112" s="74">
        <v>0</v>
      </c>
      <c r="AZ112" s="74">
        <v>0</v>
      </c>
      <c r="BA112" s="74">
        <v>0</v>
      </c>
      <c r="BB112" s="74">
        <v>0.20430429999999999</v>
      </c>
      <c r="BC112" s="74">
        <v>0.19638059999999999</v>
      </c>
      <c r="BD112" s="74">
        <v>0.27565450000000002</v>
      </c>
      <c r="BE112" s="74">
        <v>0.22633719999999999</v>
      </c>
      <c r="BF112" s="74">
        <v>8.1536499999999998E-2</v>
      </c>
      <c r="BG112" s="74">
        <v>0.42767670000000002</v>
      </c>
      <c r="BH112" s="74">
        <v>0.13247400000000001</v>
      </c>
      <c r="BI112" s="74">
        <v>0.32304650000000001</v>
      </c>
      <c r="BJ112" s="74">
        <v>0.91940670000000002</v>
      </c>
      <c r="BK112" s="74">
        <v>0</v>
      </c>
      <c r="BL112" s="74">
        <v>0.66183309999999995</v>
      </c>
      <c r="BM112" s="74">
        <v>0.1437291</v>
      </c>
      <c r="BN112" s="74">
        <v>0.14156070000000001</v>
      </c>
      <c r="BP112" s="90">
        <v>2005</v>
      </c>
    </row>
    <row r="113" spans="2:68">
      <c r="B113" s="90">
        <v>2006</v>
      </c>
      <c r="C113" s="74">
        <v>0.1504991</v>
      </c>
      <c r="D113" s="74">
        <v>0</v>
      </c>
      <c r="E113" s="74">
        <v>0</v>
      </c>
      <c r="F113" s="74">
        <v>0</v>
      </c>
      <c r="G113" s="74">
        <v>0</v>
      </c>
      <c r="H113" s="74">
        <v>0</v>
      </c>
      <c r="I113" s="74">
        <v>0.13625499999999999</v>
      </c>
      <c r="J113" s="74">
        <v>0.40002559999999998</v>
      </c>
      <c r="K113" s="74">
        <v>0.26561659999999998</v>
      </c>
      <c r="L113" s="74">
        <v>0</v>
      </c>
      <c r="M113" s="74">
        <v>0</v>
      </c>
      <c r="N113" s="74">
        <v>0.63603719999999997</v>
      </c>
      <c r="O113" s="74">
        <v>0.8148183</v>
      </c>
      <c r="P113" s="74">
        <v>0.52351219999999998</v>
      </c>
      <c r="Q113" s="74">
        <v>1.3318106000000001</v>
      </c>
      <c r="R113" s="74">
        <v>1.200024</v>
      </c>
      <c r="S113" s="74">
        <v>1.8247287000000001</v>
      </c>
      <c r="T113" s="74">
        <v>0.96837289999999998</v>
      </c>
      <c r="U113" s="74">
        <v>0.27560620000000002</v>
      </c>
      <c r="V113" s="74">
        <v>0.27733340000000001</v>
      </c>
      <c r="X113" s="90">
        <v>2006</v>
      </c>
      <c r="Y113" s="74">
        <v>0</v>
      </c>
      <c r="Z113" s="74">
        <v>0</v>
      </c>
      <c r="AA113" s="74">
        <v>0</v>
      </c>
      <c r="AB113" s="74">
        <v>0</v>
      </c>
      <c r="AC113" s="74">
        <v>0</v>
      </c>
      <c r="AD113" s="74">
        <v>0</v>
      </c>
      <c r="AE113" s="74">
        <v>0.13509389999999999</v>
      </c>
      <c r="AF113" s="74">
        <v>0</v>
      </c>
      <c r="AG113" s="74">
        <v>0.1309794</v>
      </c>
      <c r="AH113" s="74">
        <v>0.26804620000000001</v>
      </c>
      <c r="AI113" s="74">
        <v>0</v>
      </c>
      <c r="AJ113" s="74">
        <v>0.31791550000000002</v>
      </c>
      <c r="AK113" s="74">
        <v>0</v>
      </c>
      <c r="AL113" s="74">
        <v>0.51139650000000003</v>
      </c>
      <c r="AM113" s="74">
        <v>0</v>
      </c>
      <c r="AN113" s="74">
        <v>0</v>
      </c>
      <c r="AO113" s="74">
        <v>0.84377500000000005</v>
      </c>
      <c r="AP113" s="74">
        <v>1.3925896</v>
      </c>
      <c r="AQ113" s="74">
        <v>0.12631729999999999</v>
      </c>
      <c r="AR113" s="74">
        <v>0.1068162</v>
      </c>
      <c r="AT113" s="90">
        <v>2006</v>
      </c>
      <c r="AU113" s="74">
        <v>7.72476E-2</v>
      </c>
      <c r="AV113" s="74">
        <v>0</v>
      </c>
      <c r="AW113" s="74">
        <v>0</v>
      </c>
      <c r="AX113" s="74">
        <v>0</v>
      </c>
      <c r="AY113" s="74">
        <v>0</v>
      </c>
      <c r="AZ113" s="74">
        <v>0</v>
      </c>
      <c r="BA113" s="74">
        <v>0.13567199999999999</v>
      </c>
      <c r="BB113" s="74">
        <v>0.1988298</v>
      </c>
      <c r="BC113" s="74">
        <v>0.19783120000000001</v>
      </c>
      <c r="BD113" s="74">
        <v>0.1353425</v>
      </c>
      <c r="BE113" s="74">
        <v>0</v>
      </c>
      <c r="BF113" s="74">
        <v>0.4769506</v>
      </c>
      <c r="BG113" s="74">
        <v>0.40864909999999999</v>
      </c>
      <c r="BH113" s="74">
        <v>0.51738340000000005</v>
      </c>
      <c r="BI113" s="74">
        <v>0.64089010000000002</v>
      </c>
      <c r="BJ113" s="74">
        <v>0.54876610000000003</v>
      </c>
      <c r="BK113" s="74">
        <v>1.2455223</v>
      </c>
      <c r="BL113" s="74">
        <v>1.2551303</v>
      </c>
      <c r="BM113" s="74">
        <v>0.2004795</v>
      </c>
      <c r="BN113" s="74">
        <v>0.18953890000000001</v>
      </c>
      <c r="BP113" s="90">
        <v>2006</v>
      </c>
    </row>
    <row r="114" spans="2:68">
      <c r="B114" s="90">
        <v>2007</v>
      </c>
      <c r="C114" s="74">
        <v>0</v>
      </c>
      <c r="D114" s="74">
        <v>0</v>
      </c>
      <c r="E114" s="74">
        <v>0</v>
      </c>
      <c r="F114" s="74">
        <v>0</v>
      </c>
      <c r="G114" s="74">
        <v>0</v>
      </c>
      <c r="H114" s="74">
        <v>0</v>
      </c>
      <c r="I114" s="74">
        <v>0.13769139999999999</v>
      </c>
      <c r="J114" s="74">
        <v>0</v>
      </c>
      <c r="K114" s="74">
        <v>0</v>
      </c>
      <c r="L114" s="74">
        <v>0.40123150000000002</v>
      </c>
      <c r="M114" s="74">
        <v>0.14664949999999999</v>
      </c>
      <c r="N114" s="74">
        <v>0.1598292</v>
      </c>
      <c r="O114" s="74">
        <v>0.18913170000000001</v>
      </c>
      <c r="P114" s="74">
        <v>0.25181429999999999</v>
      </c>
      <c r="Q114" s="74">
        <v>0.32434780000000002</v>
      </c>
      <c r="R114" s="74">
        <v>1.1936070000000001</v>
      </c>
      <c r="S114" s="74">
        <v>3.5249952000000002</v>
      </c>
      <c r="T114" s="74">
        <v>0.9015263</v>
      </c>
      <c r="U114" s="74">
        <v>0.18351039999999999</v>
      </c>
      <c r="V114" s="74">
        <v>0.1883193</v>
      </c>
      <c r="X114" s="90">
        <v>2007</v>
      </c>
      <c r="Y114" s="74">
        <v>0.15379219999999999</v>
      </c>
      <c r="Z114" s="74">
        <v>0</v>
      </c>
      <c r="AA114" s="74">
        <v>0</v>
      </c>
      <c r="AB114" s="74">
        <v>0</v>
      </c>
      <c r="AC114" s="74">
        <v>0.27566629999999998</v>
      </c>
      <c r="AD114" s="74">
        <v>0</v>
      </c>
      <c r="AE114" s="74">
        <v>0</v>
      </c>
      <c r="AF114" s="74">
        <v>0</v>
      </c>
      <c r="AG114" s="74">
        <v>0.26406200000000002</v>
      </c>
      <c r="AH114" s="74">
        <v>0</v>
      </c>
      <c r="AI114" s="74">
        <v>0.14468429999999999</v>
      </c>
      <c r="AJ114" s="74">
        <v>0.15910270000000001</v>
      </c>
      <c r="AK114" s="74">
        <v>0</v>
      </c>
      <c r="AL114" s="74">
        <v>0</v>
      </c>
      <c r="AM114" s="74">
        <v>0.3012629</v>
      </c>
      <c r="AN114" s="74">
        <v>0.67482989999999998</v>
      </c>
      <c r="AO114" s="74">
        <v>0.41551359999999998</v>
      </c>
      <c r="AP114" s="74">
        <v>0</v>
      </c>
      <c r="AQ114" s="74">
        <v>0.10502209999999999</v>
      </c>
      <c r="AR114" s="74">
        <v>0.1017607</v>
      </c>
      <c r="AT114" s="90">
        <v>2007</v>
      </c>
      <c r="AU114" s="74">
        <v>7.4823500000000001E-2</v>
      </c>
      <c r="AV114" s="74">
        <v>0</v>
      </c>
      <c r="AW114" s="74">
        <v>0</v>
      </c>
      <c r="AX114" s="74">
        <v>0</v>
      </c>
      <c r="AY114" s="74">
        <v>0.13484889999999999</v>
      </c>
      <c r="AZ114" s="74">
        <v>0</v>
      </c>
      <c r="BA114" s="74">
        <v>6.8630200000000002E-2</v>
      </c>
      <c r="BB114" s="74">
        <v>0</v>
      </c>
      <c r="BC114" s="74">
        <v>0.1329582</v>
      </c>
      <c r="BD114" s="74">
        <v>0.19869519999999999</v>
      </c>
      <c r="BE114" s="74">
        <v>0.14566029999999999</v>
      </c>
      <c r="BF114" s="74">
        <v>0.1594651</v>
      </c>
      <c r="BG114" s="74">
        <v>9.4771499999999995E-2</v>
      </c>
      <c r="BH114" s="74">
        <v>0.12490039999999999</v>
      </c>
      <c r="BI114" s="74">
        <v>0.31237939999999997</v>
      </c>
      <c r="BJ114" s="74">
        <v>0.91289189999999998</v>
      </c>
      <c r="BK114" s="74">
        <v>1.7036646</v>
      </c>
      <c r="BL114" s="74">
        <v>0.2966162</v>
      </c>
      <c r="BM114" s="74">
        <v>0.14403949999999999</v>
      </c>
      <c r="BN114" s="74">
        <v>0.13737269999999999</v>
      </c>
      <c r="BP114" s="90">
        <v>2007</v>
      </c>
    </row>
    <row r="115" spans="2:68">
      <c r="B115" s="90">
        <v>2008</v>
      </c>
      <c r="C115" s="74">
        <v>0</v>
      </c>
      <c r="D115" s="74">
        <v>0.14626919999999999</v>
      </c>
      <c r="E115" s="74">
        <v>0</v>
      </c>
      <c r="F115" s="74">
        <v>0</v>
      </c>
      <c r="G115" s="74">
        <v>0.12772420000000001</v>
      </c>
      <c r="H115" s="74">
        <v>0.13164010000000001</v>
      </c>
      <c r="I115" s="74">
        <v>0</v>
      </c>
      <c r="J115" s="74">
        <v>0.1267837</v>
      </c>
      <c r="K115" s="74">
        <v>0</v>
      </c>
      <c r="L115" s="74">
        <v>0.13123290000000001</v>
      </c>
      <c r="M115" s="74">
        <v>0.1442263</v>
      </c>
      <c r="N115" s="74">
        <v>0.15840480000000001</v>
      </c>
      <c r="O115" s="74">
        <v>0.1785947</v>
      </c>
      <c r="P115" s="74">
        <v>0.4867281</v>
      </c>
      <c r="Q115" s="74">
        <v>0</v>
      </c>
      <c r="R115" s="74">
        <v>0.39755269999999998</v>
      </c>
      <c r="S115" s="74">
        <v>0.56800430000000002</v>
      </c>
      <c r="T115" s="74">
        <v>0</v>
      </c>
      <c r="U115" s="74">
        <v>0.11350689999999999</v>
      </c>
      <c r="V115" s="74">
        <v>0.11008560000000001</v>
      </c>
      <c r="X115" s="90">
        <v>2008</v>
      </c>
      <c r="Y115" s="74">
        <v>0.14862349999999999</v>
      </c>
      <c r="Z115" s="74">
        <v>0</v>
      </c>
      <c r="AA115" s="74">
        <v>0</v>
      </c>
      <c r="AB115" s="74">
        <v>0</v>
      </c>
      <c r="AC115" s="74">
        <v>0</v>
      </c>
      <c r="AD115" s="74">
        <v>0</v>
      </c>
      <c r="AE115" s="74">
        <v>0</v>
      </c>
      <c r="AF115" s="74">
        <v>0.1248739</v>
      </c>
      <c r="AG115" s="74">
        <v>0</v>
      </c>
      <c r="AH115" s="74">
        <v>0</v>
      </c>
      <c r="AI115" s="74">
        <v>0</v>
      </c>
      <c r="AJ115" s="74">
        <v>0</v>
      </c>
      <c r="AK115" s="74">
        <v>0.17931169999999999</v>
      </c>
      <c r="AL115" s="74">
        <v>0.48047699999999999</v>
      </c>
      <c r="AM115" s="74">
        <v>0.29393259999999999</v>
      </c>
      <c r="AN115" s="74">
        <v>0.3385321</v>
      </c>
      <c r="AO115" s="74">
        <v>0.81770489999999996</v>
      </c>
      <c r="AP115" s="74">
        <v>0.85028950000000003</v>
      </c>
      <c r="AQ115" s="74">
        <v>0.1030237</v>
      </c>
      <c r="AR115" s="74">
        <v>8.8142200000000004E-2</v>
      </c>
      <c r="AT115" s="90">
        <v>2008</v>
      </c>
      <c r="AU115" s="74">
        <v>7.2301699999999997E-2</v>
      </c>
      <c r="AV115" s="74">
        <v>7.4924199999999996E-2</v>
      </c>
      <c r="AW115" s="74">
        <v>0</v>
      </c>
      <c r="AX115" s="74">
        <v>0</v>
      </c>
      <c r="AY115" s="74">
        <v>6.5515299999999999E-2</v>
      </c>
      <c r="AZ115" s="74">
        <v>6.6666299999999998E-2</v>
      </c>
      <c r="BA115" s="74">
        <v>0</v>
      </c>
      <c r="BB115" s="74">
        <v>0.1258215</v>
      </c>
      <c r="BC115" s="74">
        <v>0</v>
      </c>
      <c r="BD115" s="74">
        <v>6.5027000000000001E-2</v>
      </c>
      <c r="BE115" s="74">
        <v>7.1540199999999998E-2</v>
      </c>
      <c r="BF115" s="74">
        <v>7.8827400000000006E-2</v>
      </c>
      <c r="BG115" s="74">
        <v>0.17895249999999999</v>
      </c>
      <c r="BH115" s="74">
        <v>0.48358240000000002</v>
      </c>
      <c r="BI115" s="74">
        <v>0.1520041</v>
      </c>
      <c r="BJ115" s="74">
        <v>0.36567620000000001</v>
      </c>
      <c r="BK115" s="74">
        <v>0.71319549999999998</v>
      </c>
      <c r="BL115" s="74">
        <v>0.56728579999999995</v>
      </c>
      <c r="BM115" s="74">
        <v>0.1082394</v>
      </c>
      <c r="BN115" s="74">
        <v>0.1015677</v>
      </c>
      <c r="BP115" s="90">
        <v>2008</v>
      </c>
    </row>
    <row r="116" spans="2:68">
      <c r="B116" s="90">
        <v>2009</v>
      </c>
      <c r="C116" s="74">
        <v>0</v>
      </c>
      <c r="D116" s="74">
        <v>0</v>
      </c>
      <c r="E116" s="74">
        <v>0</v>
      </c>
      <c r="F116" s="74">
        <v>0</v>
      </c>
      <c r="G116" s="74">
        <v>0</v>
      </c>
      <c r="H116" s="74">
        <v>0</v>
      </c>
      <c r="I116" s="74">
        <v>0.1354446</v>
      </c>
      <c r="J116" s="74">
        <v>0.12558540000000001</v>
      </c>
      <c r="K116" s="74">
        <v>0.26650679999999999</v>
      </c>
      <c r="L116" s="74">
        <v>0</v>
      </c>
      <c r="M116" s="74">
        <v>0.14102049999999999</v>
      </c>
      <c r="N116" s="74">
        <v>0</v>
      </c>
      <c r="O116" s="74">
        <v>0.69025259999999999</v>
      </c>
      <c r="P116" s="74">
        <v>0.23235330000000001</v>
      </c>
      <c r="Q116" s="74">
        <v>0.6067188</v>
      </c>
      <c r="R116" s="74">
        <v>0</v>
      </c>
      <c r="S116" s="74">
        <v>1.65777</v>
      </c>
      <c r="T116" s="74">
        <v>0</v>
      </c>
      <c r="U116" s="74">
        <v>0.13887859999999999</v>
      </c>
      <c r="V116" s="74">
        <v>0.13517399999999999</v>
      </c>
      <c r="X116" s="90">
        <v>2009</v>
      </c>
      <c r="Y116" s="74">
        <v>0</v>
      </c>
      <c r="Z116" s="74">
        <v>0</v>
      </c>
      <c r="AA116" s="74">
        <v>0</v>
      </c>
      <c r="AB116" s="74">
        <v>0</v>
      </c>
      <c r="AC116" s="74">
        <v>0</v>
      </c>
      <c r="AD116" s="74">
        <v>0</v>
      </c>
      <c r="AE116" s="74">
        <v>0</v>
      </c>
      <c r="AF116" s="74">
        <v>0</v>
      </c>
      <c r="AG116" s="74">
        <v>0</v>
      </c>
      <c r="AH116" s="74">
        <v>0</v>
      </c>
      <c r="AI116" s="74">
        <v>0</v>
      </c>
      <c r="AJ116" s="74">
        <v>0.15433859999999999</v>
      </c>
      <c r="AK116" s="74">
        <v>0</v>
      </c>
      <c r="AL116" s="74">
        <v>0.22962959999999999</v>
      </c>
      <c r="AM116" s="74">
        <v>0</v>
      </c>
      <c r="AN116" s="74">
        <v>0</v>
      </c>
      <c r="AO116" s="74">
        <v>1.2114115000000001</v>
      </c>
      <c r="AP116" s="74">
        <v>1.2283906</v>
      </c>
      <c r="AQ116" s="74">
        <v>7.3456099999999996E-2</v>
      </c>
      <c r="AR116" s="74">
        <v>5.34718E-2</v>
      </c>
      <c r="AT116" s="90">
        <v>2009</v>
      </c>
      <c r="AU116" s="74">
        <v>0</v>
      </c>
      <c r="AV116" s="74">
        <v>0</v>
      </c>
      <c r="AW116" s="74">
        <v>0</v>
      </c>
      <c r="AX116" s="74">
        <v>0</v>
      </c>
      <c r="AY116" s="74">
        <v>0</v>
      </c>
      <c r="AZ116" s="74">
        <v>0</v>
      </c>
      <c r="BA116" s="74">
        <v>6.7733399999999999E-2</v>
      </c>
      <c r="BB116" s="74">
        <v>6.2333300000000001E-2</v>
      </c>
      <c r="BC116" s="74">
        <v>0.13226959999999999</v>
      </c>
      <c r="BD116" s="74">
        <v>0</v>
      </c>
      <c r="BE116" s="74">
        <v>6.9926100000000005E-2</v>
      </c>
      <c r="BF116" s="74">
        <v>7.76897E-2</v>
      </c>
      <c r="BG116" s="74">
        <v>0.3455664</v>
      </c>
      <c r="BH116" s="74">
        <v>0.23098340000000001</v>
      </c>
      <c r="BI116" s="74">
        <v>0.29398879999999999</v>
      </c>
      <c r="BJ116" s="74">
        <v>0</v>
      </c>
      <c r="BK116" s="74">
        <v>1.3998706999999999</v>
      </c>
      <c r="BL116" s="74">
        <v>0.81471039999999995</v>
      </c>
      <c r="BM116" s="74">
        <v>0.1060316</v>
      </c>
      <c r="BN116" s="74">
        <v>9.6060800000000002E-2</v>
      </c>
      <c r="BP116" s="90">
        <v>2009</v>
      </c>
    </row>
    <row r="117" spans="2:68">
      <c r="B117" s="90">
        <v>2010</v>
      </c>
      <c r="C117" s="74">
        <v>0.26798080000000002</v>
      </c>
      <c r="D117" s="74">
        <v>0</v>
      </c>
      <c r="E117" s="74">
        <v>0</v>
      </c>
      <c r="F117" s="74">
        <v>0</v>
      </c>
      <c r="G117" s="74">
        <v>0</v>
      </c>
      <c r="H117" s="74">
        <v>0</v>
      </c>
      <c r="I117" s="74">
        <v>0</v>
      </c>
      <c r="J117" s="74">
        <v>0</v>
      </c>
      <c r="K117" s="74">
        <v>0</v>
      </c>
      <c r="L117" s="74">
        <v>0</v>
      </c>
      <c r="M117" s="74">
        <v>0.1381685</v>
      </c>
      <c r="N117" s="74">
        <v>0.1541362</v>
      </c>
      <c r="O117" s="74">
        <v>0</v>
      </c>
      <c r="P117" s="74">
        <v>0</v>
      </c>
      <c r="Q117" s="74">
        <v>0.29067229999999999</v>
      </c>
      <c r="R117" s="74">
        <v>0.39406849999999999</v>
      </c>
      <c r="S117" s="74">
        <v>1.0733587</v>
      </c>
      <c r="T117" s="74">
        <v>0</v>
      </c>
      <c r="U117" s="74">
        <v>7.2940599999999994E-2</v>
      </c>
      <c r="V117" s="74">
        <v>7.3318499999999995E-2</v>
      </c>
      <c r="X117" s="90">
        <v>2010</v>
      </c>
      <c r="Y117" s="74">
        <v>0</v>
      </c>
      <c r="Z117" s="74">
        <v>0</v>
      </c>
      <c r="AA117" s="74">
        <v>0</v>
      </c>
      <c r="AB117" s="74">
        <v>0</v>
      </c>
      <c r="AC117" s="74">
        <v>0</v>
      </c>
      <c r="AD117" s="74">
        <v>0</v>
      </c>
      <c r="AE117" s="74">
        <v>0</v>
      </c>
      <c r="AF117" s="74">
        <v>0.1240327</v>
      </c>
      <c r="AG117" s="74">
        <v>0</v>
      </c>
      <c r="AH117" s="74">
        <v>0</v>
      </c>
      <c r="AI117" s="74">
        <v>0</v>
      </c>
      <c r="AJ117" s="74">
        <v>0</v>
      </c>
      <c r="AK117" s="74">
        <v>0</v>
      </c>
      <c r="AL117" s="74">
        <v>0</v>
      </c>
      <c r="AM117" s="74">
        <v>0.27711269999999999</v>
      </c>
      <c r="AN117" s="74">
        <v>0.67557299999999998</v>
      </c>
      <c r="AO117" s="74">
        <v>0.39895789999999998</v>
      </c>
      <c r="AP117" s="74">
        <v>1.5685659000000001</v>
      </c>
      <c r="AQ117" s="74">
        <v>8.1345500000000001E-2</v>
      </c>
      <c r="AR117" s="74">
        <v>6.4933199999999996E-2</v>
      </c>
      <c r="AT117" s="90">
        <v>2010</v>
      </c>
      <c r="AU117" s="74">
        <v>0.13755039999999999</v>
      </c>
      <c r="AV117" s="74">
        <v>0</v>
      </c>
      <c r="AW117" s="74">
        <v>0</v>
      </c>
      <c r="AX117" s="74">
        <v>0</v>
      </c>
      <c r="AY117" s="74">
        <v>0</v>
      </c>
      <c r="AZ117" s="74">
        <v>0</v>
      </c>
      <c r="BA117" s="74">
        <v>0</v>
      </c>
      <c r="BB117" s="74">
        <v>6.2478699999999998E-2</v>
      </c>
      <c r="BC117" s="74">
        <v>0</v>
      </c>
      <c r="BD117" s="74">
        <v>0</v>
      </c>
      <c r="BE117" s="74">
        <v>6.8465799999999993E-2</v>
      </c>
      <c r="BF117" s="74">
        <v>7.64291E-2</v>
      </c>
      <c r="BG117" s="74">
        <v>0</v>
      </c>
      <c r="BH117" s="74">
        <v>0</v>
      </c>
      <c r="BI117" s="74">
        <v>0.2837306</v>
      </c>
      <c r="BJ117" s="74">
        <v>0.54564500000000005</v>
      </c>
      <c r="BK117" s="74">
        <v>0.68652400000000002</v>
      </c>
      <c r="BL117" s="74">
        <v>1.0346772</v>
      </c>
      <c r="BM117" s="74">
        <v>7.7161400000000005E-2</v>
      </c>
      <c r="BN117" s="74">
        <v>7.2183300000000006E-2</v>
      </c>
      <c r="BP117" s="90">
        <v>2010</v>
      </c>
    </row>
    <row r="118" spans="2:68">
      <c r="B118" s="90">
        <v>2011</v>
      </c>
      <c r="C118" s="74">
        <v>0.26719140000000002</v>
      </c>
      <c r="D118" s="74">
        <v>0</v>
      </c>
      <c r="E118" s="74">
        <v>0</v>
      </c>
      <c r="F118" s="74">
        <v>0</v>
      </c>
      <c r="G118" s="74">
        <v>0</v>
      </c>
      <c r="H118" s="74">
        <v>0</v>
      </c>
      <c r="I118" s="74">
        <v>0</v>
      </c>
      <c r="J118" s="74">
        <v>0</v>
      </c>
      <c r="K118" s="74">
        <v>0.12710550000000001</v>
      </c>
      <c r="L118" s="74">
        <v>0.13086490000000001</v>
      </c>
      <c r="M118" s="74">
        <v>0</v>
      </c>
      <c r="N118" s="74">
        <v>0.3020833</v>
      </c>
      <c r="O118" s="74">
        <v>0</v>
      </c>
      <c r="P118" s="74">
        <v>0</v>
      </c>
      <c r="Q118" s="74">
        <v>0.27988000000000002</v>
      </c>
      <c r="R118" s="74">
        <v>0.3869804</v>
      </c>
      <c r="S118" s="74">
        <v>3.1484163000000001</v>
      </c>
      <c r="T118" s="74">
        <v>1.4381246999999999</v>
      </c>
      <c r="U118" s="74">
        <v>0.1439077</v>
      </c>
      <c r="V118" s="74">
        <v>0.14492260000000001</v>
      </c>
      <c r="X118" s="90">
        <v>2011</v>
      </c>
      <c r="Y118" s="74">
        <v>0.140927</v>
      </c>
      <c r="Z118" s="74">
        <v>0</v>
      </c>
      <c r="AA118" s="74">
        <v>0</v>
      </c>
      <c r="AB118" s="74">
        <v>0</v>
      </c>
      <c r="AC118" s="74">
        <v>0.1268725</v>
      </c>
      <c r="AD118" s="74">
        <v>0</v>
      </c>
      <c r="AE118" s="74">
        <v>0</v>
      </c>
      <c r="AF118" s="74">
        <v>0.12630949999999999</v>
      </c>
      <c r="AG118" s="74">
        <v>0</v>
      </c>
      <c r="AH118" s="74">
        <v>0</v>
      </c>
      <c r="AI118" s="74">
        <v>0</v>
      </c>
      <c r="AJ118" s="74">
        <v>0</v>
      </c>
      <c r="AK118" s="74">
        <v>0.16265399999999999</v>
      </c>
      <c r="AL118" s="74">
        <v>0</v>
      </c>
      <c r="AM118" s="74">
        <v>0</v>
      </c>
      <c r="AN118" s="74">
        <v>0</v>
      </c>
      <c r="AO118" s="74">
        <v>0.78907910000000003</v>
      </c>
      <c r="AP118" s="74">
        <v>0.37801899999999999</v>
      </c>
      <c r="AQ118" s="74">
        <v>6.2378599999999999E-2</v>
      </c>
      <c r="AR118" s="74">
        <v>5.2997000000000002E-2</v>
      </c>
      <c r="AT118" s="90">
        <v>2011</v>
      </c>
      <c r="AU118" s="74">
        <v>0.20574519999999999</v>
      </c>
      <c r="AV118" s="74">
        <v>0</v>
      </c>
      <c r="AW118" s="74">
        <v>0</v>
      </c>
      <c r="AX118" s="74">
        <v>0</v>
      </c>
      <c r="AY118" s="74">
        <v>6.2047699999999997E-2</v>
      </c>
      <c r="AZ118" s="74">
        <v>0</v>
      </c>
      <c r="BA118" s="74">
        <v>0</v>
      </c>
      <c r="BB118" s="74">
        <v>6.3535999999999995E-2</v>
      </c>
      <c r="BC118" s="74">
        <v>6.3002299999999997E-2</v>
      </c>
      <c r="BD118" s="74">
        <v>6.4857700000000004E-2</v>
      </c>
      <c r="BE118" s="74">
        <v>0</v>
      </c>
      <c r="BF118" s="74">
        <v>0.14970140000000001</v>
      </c>
      <c r="BG118" s="74">
        <v>8.1566100000000002E-2</v>
      </c>
      <c r="BH118" s="74">
        <v>0</v>
      </c>
      <c r="BI118" s="74">
        <v>0.13742470000000001</v>
      </c>
      <c r="BJ118" s="74">
        <v>0.17910200000000001</v>
      </c>
      <c r="BK118" s="74">
        <v>1.8016719999999999</v>
      </c>
      <c r="BL118" s="74">
        <v>0.74329730000000005</v>
      </c>
      <c r="BM118" s="74">
        <v>0.1029542</v>
      </c>
      <c r="BN118" s="74">
        <v>9.3306200000000006E-2</v>
      </c>
      <c r="BP118" s="90">
        <v>2011</v>
      </c>
    </row>
    <row r="119" spans="2:68">
      <c r="B119" s="90">
        <v>2012</v>
      </c>
      <c r="C119" s="74">
        <v>0.26068069999999999</v>
      </c>
      <c r="D119" s="74">
        <v>0</v>
      </c>
      <c r="E119" s="74">
        <v>0</v>
      </c>
      <c r="F119" s="74">
        <v>0</v>
      </c>
      <c r="G119" s="74">
        <v>0</v>
      </c>
      <c r="H119" s="74">
        <v>0</v>
      </c>
      <c r="I119" s="74">
        <v>0</v>
      </c>
      <c r="J119" s="74">
        <v>0</v>
      </c>
      <c r="K119" s="74">
        <v>0</v>
      </c>
      <c r="L119" s="74">
        <v>0.13166559999999999</v>
      </c>
      <c r="M119" s="74">
        <v>0</v>
      </c>
      <c r="N119" s="74">
        <v>0</v>
      </c>
      <c r="O119" s="74">
        <v>0</v>
      </c>
      <c r="P119" s="74">
        <v>0</v>
      </c>
      <c r="Q119" s="74">
        <v>0.27025349999999998</v>
      </c>
      <c r="R119" s="74">
        <v>0.37491099999999999</v>
      </c>
      <c r="S119" s="74">
        <v>1.5577780000000001</v>
      </c>
      <c r="T119" s="74">
        <v>2.0403305</v>
      </c>
      <c r="U119" s="74">
        <v>9.72335E-2</v>
      </c>
      <c r="V119" s="74">
        <v>9.9710999999999994E-2</v>
      </c>
      <c r="X119" s="90">
        <v>2012</v>
      </c>
      <c r="Y119" s="74">
        <v>0</v>
      </c>
      <c r="Z119" s="74">
        <v>0</v>
      </c>
      <c r="AA119" s="74">
        <v>0</v>
      </c>
      <c r="AB119" s="74">
        <v>0</v>
      </c>
      <c r="AC119" s="74">
        <v>0</v>
      </c>
      <c r="AD119" s="74">
        <v>0</v>
      </c>
      <c r="AE119" s="74">
        <v>0</v>
      </c>
      <c r="AF119" s="74">
        <v>0</v>
      </c>
      <c r="AG119" s="74">
        <v>0.1211155</v>
      </c>
      <c r="AH119" s="74">
        <v>0</v>
      </c>
      <c r="AI119" s="74">
        <v>0</v>
      </c>
      <c r="AJ119" s="74">
        <v>0</v>
      </c>
      <c r="AK119" s="74">
        <v>0.16219939999999999</v>
      </c>
      <c r="AL119" s="74">
        <v>0</v>
      </c>
      <c r="AM119" s="74">
        <v>0</v>
      </c>
      <c r="AN119" s="74">
        <v>0.32787749999999999</v>
      </c>
      <c r="AO119" s="74">
        <v>0.3960224</v>
      </c>
      <c r="AP119" s="74">
        <v>0.73128820000000005</v>
      </c>
      <c r="AQ119" s="74">
        <v>5.2537199999999999E-2</v>
      </c>
      <c r="AR119" s="74">
        <v>4.1592700000000003E-2</v>
      </c>
      <c r="AT119" s="90">
        <v>2012</v>
      </c>
      <c r="AU119" s="74">
        <v>0.13380700000000001</v>
      </c>
      <c r="AV119" s="74">
        <v>0</v>
      </c>
      <c r="AW119" s="74">
        <v>0</v>
      </c>
      <c r="AX119" s="74">
        <v>0</v>
      </c>
      <c r="AY119" s="74">
        <v>0</v>
      </c>
      <c r="AZ119" s="74">
        <v>0</v>
      </c>
      <c r="BA119" s="74">
        <v>0</v>
      </c>
      <c r="BB119" s="74">
        <v>0</v>
      </c>
      <c r="BC119" s="74">
        <v>6.1191599999999999E-2</v>
      </c>
      <c r="BD119" s="74">
        <v>6.5199699999999999E-2</v>
      </c>
      <c r="BE119" s="74">
        <v>0</v>
      </c>
      <c r="BF119" s="74">
        <v>0</v>
      </c>
      <c r="BG119" s="74">
        <v>8.15858E-2</v>
      </c>
      <c r="BH119" s="74">
        <v>0</v>
      </c>
      <c r="BI119" s="74">
        <v>0.1325423</v>
      </c>
      <c r="BJ119" s="74">
        <v>0.34982039999999998</v>
      </c>
      <c r="BK119" s="74">
        <v>0.89868859999999995</v>
      </c>
      <c r="BL119" s="74">
        <v>1.18899</v>
      </c>
      <c r="BM119" s="74">
        <v>7.4779600000000002E-2</v>
      </c>
      <c r="BN119" s="74">
        <v>6.6759600000000002E-2</v>
      </c>
      <c r="BP119" s="90">
        <v>2012</v>
      </c>
    </row>
    <row r="120" spans="2:68">
      <c r="B120" s="90">
        <v>2013</v>
      </c>
      <c r="C120" s="74">
        <v>0</v>
      </c>
      <c r="D120" s="74">
        <v>0</v>
      </c>
      <c r="E120" s="74">
        <v>0</v>
      </c>
      <c r="F120" s="74">
        <v>0</v>
      </c>
      <c r="G120" s="74">
        <v>0</v>
      </c>
      <c r="H120" s="74">
        <v>0</v>
      </c>
      <c r="I120" s="74">
        <v>0.1204602</v>
      </c>
      <c r="J120" s="74">
        <v>0.25788220000000001</v>
      </c>
      <c r="K120" s="74">
        <v>0.48770910000000001</v>
      </c>
      <c r="L120" s="74">
        <v>0.5280842</v>
      </c>
      <c r="M120" s="74">
        <v>0.39208969999999999</v>
      </c>
      <c r="N120" s="74">
        <v>1.1683523</v>
      </c>
      <c r="O120" s="74">
        <v>0.32515509999999997</v>
      </c>
      <c r="P120" s="74">
        <v>0.7451468</v>
      </c>
      <c r="Q120" s="74">
        <v>0.52429999999999999</v>
      </c>
      <c r="R120" s="74">
        <v>0.72419420000000001</v>
      </c>
      <c r="S120" s="74">
        <v>0.51528600000000002</v>
      </c>
      <c r="T120" s="74">
        <v>1.9289379</v>
      </c>
      <c r="U120" s="74">
        <v>0.31287569999999998</v>
      </c>
      <c r="V120" s="74">
        <v>0.30172199999999999</v>
      </c>
      <c r="X120" s="90">
        <v>2013</v>
      </c>
      <c r="Y120" s="74">
        <v>0</v>
      </c>
      <c r="Z120" s="74">
        <v>0</v>
      </c>
      <c r="AA120" s="74">
        <v>0</v>
      </c>
      <c r="AB120" s="74">
        <v>0</v>
      </c>
      <c r="AC120" s="74">
        <v>0</v>
      </c>
      <c r="AD120" s="74">
        <v>0</v>
      </c>
      <c r="AE120" s="74">
        <v>0</v>
      </c>
      <c r="AF120" s="74">
        <v>0.12865770000000001</v>
      </c>
      <c r="AG120" s="74">
        <v>0</v>
      </c>
      <c r="AH120" s="74">
        <v>0.12919159999999999</v>
      </c>
      <c r="AI120" s="74">
        <v>0.1278483</v>
      </c>
      <c r="AJ120" s="74">
        <v>0.14194789999999999</v>
      </c>
      <c r="AK120" s="74">
        <v>0.4777496</v>
      </c>
      <c r="AL120" s="74">
        <v>0.1842065</v>
      </c>
      <c r="AM120" s="74">
        <v>0.25130930000000001</v>
      </c>
      <c r="AN120" s="74">
        <v>0.64112219999999998</v>
      </c>
      <c r="AO120" s="74">
        <v>0.79561459999999995</v>
      </c>
      <c r="AP120" s="74">
        <v>1.7715922</v>
      </c>
      <c r="AQ120" s="74">
        <v>0.15487919999999999</v>
      </c>
      <c r="AR120" s="74">
        <v>0.12472560000000001</v>
      </c>
      <c r="AT120" s="90">
        <v>2013</v>
      </c>
      <c r="AU120" s="74">
        <v>0</v>
      </c>
      <c r="AV120" s="74">
        <v>0</v>
      </c>
      <c r="AW120" s="74">
        <v>0</v>
      </c>
      <c r="AX120" s="74">
        <v>0</v>
      </c>
      <c r="AY120" s="74">
        <v>0</v>
      </c>
      <c r="AZ120" s="74">
        <v>0</v>
      </c>
      <c r="BA120" s="74">
        <v>6.0512400000000001E-2</v>
      </c>
      <c r="BB120" s="74">
        <v>0.19319890000000001</v>
      </c>
      <c r="BC120" s="74">
        <v>0.24105579999999999</v>
      </c>
      <c r="BD120" s="74">
        <v>0.32647749999999998</v>
      </c>
      <c r="BE120" s="74">
        <v>0.25851350000000001</v>
      </c>
      <c r="BF120" s="74">
        <v>0.6478507</v>
      </c>
      <c r="BG120" s="74">
        <v>0.40224130000000002</v>
      </c>
      <c r="BH120" s="74">
        <v>0.46310190000000001</v>
      </c>
      <c r="BI120" s="74">
        <v>0.38492280000000001</v>
      </c>
      <c r="BJ120" s="74">
        <v>0.68013100000000004</v>
      </c>
      <c r="BK120" s="74">
        <v>0.67348379999999997</v>
      </c>
      <c r="BL120" s="74">
        <v>1.8274937</v>
      </c>
      <c r="BM120" s="74">
        <v>0.23348189999999999</v>
      </c>
      <c r="BN120" s="74">
        <v>0.2122095</v>
      </c>
      <c r="BP120" s="90">
        <v>2013</v>
      </c>
    </row>
    <row r="121" spans="2:68">
      <c r="B121" s="90">
        <v>2014</v>
      </c>
      <c r="C121" s="74">
        <v>0</v>
      </c>
      <c r="D121" s="74">
        <v>0</v>
      </c>
      <c r="E121" s="74">
        <v>0</v>
      </c>
      <c r="F121" s="74">
        <v>0</v>
      </c>
      <c r="G121" s="74">
        <v>0</v>
      </c>
      <c r="H121" s="74">
        <v>0</v>
      </c>
      <c r="I121" s="74">
        <v>0</v>
      </c>
      <c r="J121" s="74">
        <v>0.12878329999999999</v>
      </c>
      <c r="K121" s="74">
        <v>0.36471500000000001</v>
      </c>
      <c r="L121" s="74">
        <v>0.26353589999999999</v>
      </c>
      <c r="M121" s="74">
        <v>0.64831329999999998</v>
      </c>
      <c r="N121" s="74">
        <v>0.71657879999999996</v>
      </c>
      <c r="O121" s="74">
        <v>0.48247020000000002</v>
      </c>
      <c r="P121" s="74">
        <v>0.72016530000000001</v>
      </c>
      <c r="Q121" s="74">
        <v>0.75275890000000001</v>
      </c>
      <c r="R121" s="74">
        <v>1.3951865999999999</v>
      </c>
      <c r="S121" s="74">
        <v>2.5479913999999999</v>
      </c>
      <c r="T121" s="74">
        <v>2.4413763999999998</v>
      </c>
      <c r="U121" s="74">
        <v>0.33425080000000001</v>
      </c>
      <c r="V121" s="74">
        <v>0.32131080000000001</v>
      </c>
      <c r="X121" s="90">
        <v>2014</v>
      </c>
      <c r="Y121" s="74">
        <v>0.13329369999999999</v>
      </c>
      <c r="Z121" s="74">
        <v>0.1374002</v>
      </c>
      <c r="AA121" s="74">
        <v>0</v>
      </c>
      <c r="AB121" s="74">
        <v>0</v>
      </c>
      <c r="AC121" s="74">
        <v>0</v>
      </c>
      <c r="AD121" s="74">
        <v>0</v>
      </c>
      <c r="AE121" s="74">
        <v>0</v>
      </c>
      <c r="AF121" s="74">
        <v>0</v>
      </c>
      <c r="AG121" s="74">
        <v>0.1189079</v>
      </c>
      <c r="AH121" s="74">
        <v>0.12804289999999999</v>
      </c>
      <c r="AI121" s="74">
        <v>0.37955369999999999</v>
      </c>
      <c r="AJ121" s="74">
        <v>0.1389541</v>
      </c>
      <c r="AK121" s="74">
        <v>0</v>
      </c>
      <c r="AL121" s="74">
        <v>0</v>
      </c>
      <c r="AM121" s="74">
        <v>0.24052799999999999</v>
      </c>
      <c r="AN121" s="74">
        <v>0.31059759999999997</v>
      </c>
      <c r="AO121" s="74">
        <v>0</v>
      </c>
      <c r="AP121" s="74">
        <v>1.0334422000000001</v>
      </c>
      <c r="AQ121" s="74">
        <v>0.11009670000000001</v>
      </c>
      <c r="AR121" s="74">
        <v>9.9383600000000002E-2</v>
      </c>
      <c r="AT121" s="90">
        <v>2014</v>
      </c>
      <c r="AU121" s="74">
        <v>6.4874799999999996E-2</v>
      </c>
      <c r="AV121" s="74">
        <v>6.6809199999999999E-2</v>
      </c>
      <c r="AW121" s="74">
        <v>0</v>
      </c>
      <c r="AX121" s="74">
        <v>0</v>
      </c>
      <c r="AY121" s="74">
        <v>0</v>
      </c>
      <c r="AZ121" s="74">
        <v>0</v>
      </c>
      <c r="BA121" s="74">
        <v>0</v>
      </c>
      <c r="BB121" s="74">
        <v>6.4306699999999994E-2</v>
      </c>
      <c r="BC121" s="74">
        <v>0.2404501</v>
      </c>
      <c r="BD121" s="74">
        <v>0.19481809999999999</v>
      </c>
      <c r="BE121" s="74">
        <v>0.51228390000000001</v>
      </c>
      <c r="BF121" s="74">
        <v>0.4233037</v>
      </c>
      <c r="BG121" s="74">
        <v>0.23749400000000001</v>
      </c>
      <c r="BH121" s="74">
        <v>0.35774339999999999</v>
      </c>
      <c r="BI121" s="74">
        <v>0.4912279</v>
      </c>
      <c r="BJ121" s="74">
        <v>0.82147669999999995</v>
      </c>
      <c r="BK121" s="74">
        <v>1.1186984</v>
      </c>
      <c r="BL121" s="74">
        <v>1.5413953</v>
      </c>
      <c r="BM121" s="74">
        <v>0.2215058</v>
      </c>
      <c r="BN121" s="74">
        <v>0.20300029999999999</v>
      </c>
      <c r="BP121" s="90">
        <v>2014</v>
      </c>
    </row>
    <row r="122" spans="2:68">
      <c r="B122" s="90">
        <v>2015</v>
      </c>
      <c r="C122" s="74">
        <v>0.12546450000000001</v>
      </c>
      <c r="D122" s="74">
        <v>0</v>
      </c>
      <c r="E122" s="74">
        <v>0</v>
      </c>
      <c r="F122" s="74">
        <v>0</v>
      </c>
      <c r="G122" s="74">
        <v>0</v>
      </c>
      <c r="H122" s="74">
        <v>0</v>
      </c>
      <c r="I122" s="74">
        <v>0.1143031</v>
      </c>
      <c r="J122" s="74">
        <v>0.12733710000000001</v>
      </c>
      <c r="K122" s="74">
        <v>0.3661895</v>
      </c>
      <c r="L122" s="74">
        <v>0.26052449999999999</v>
      </c>
      <c r="M122" s="74">
        <v>0.64967459999999999</v>
      </c>
      <c r="N122" s="74">
        <v>0.70388729999999999</v>
      </c>
      <c r="O122" s="74">
        <v>0.9547329</v>
      </c>
      <c r="P122" s="74">
        <v>0.69779899999999995</v>
      </c>
      <c r="Q122" s="74">
        <v>0.48045510000000002</v>
      </c>
      <c r="R122" s="74">
        <v>1.006421</v>
      </c>
      <c r="S122" s="74">
        <v>1.0110406000000001</v>
      </c>
      <c r="T122" s="74">
        <v>1.163589</v>
      </c>
      <c r="U122" s="74">
        <v>0.3128262</v>
      </c>
      <c r="V122" s="74">
        <v>0.29372389999999998</v>
      </c>
      <c r="X122" s="90">
        <v>2015</v>
      </c>
      <c r="Y122" s="74">
        <v>0</v>
      </c>
      <c r="Z122" s="74">
        <v>0</v>
      </c>
      <c r="AA122" s="74">
        <v>0</v>
      </c>
      <c r="AB122" s="74">
        <v>0</v>
      </c>
      <c r="AC122" s="74">
        <v>0</v>
      </c>
      <c r="AD122" s="74">
        <v>0</v>
      </c>
      <c r="AE122" s="74">
        <v>0</v>
      </c>
      <c r="AF122" s="74">
        <v>0</v>
      </c>
      <c r="AG122" s="74">
        <v>0.1196227</v>
      </c>
      <c r="AH122" s="74">
        <v>0.12592110000000001</v>
      </c>
      <c r="AI122" s="74">
        <v>0.12653249999999999</v>
      </c>
      <c r="AJ122" s="74">
        <v>0.1360006</v>
      </c>
      <c r="AK122" s="74">
        <v>0.30594280000000001</v>
      </c>
      <c r="AL122" s="74">
        <v>0.51444920000000005</v>
      </c>
      <c r="AM122" s="74">
        <v>0.69118210000000002</v>
      </c>
      <c r="AN122" s="74">
        <v>0.60160150000000001</v>
      </c>
      <c r="AO122" s="74">
        <v>0.39948709999999998</v>
      </c>
      <c r="AP122" s="74">
        <v>1.6831446999999999</v>
      </c>
      <c r="AQ122" s="74">
        <v>0.1668287</v>
      </c>
      <c r="AR122" s="74">
        <v>0.13312499999999999</v>
      </c>
      <c r="AT122" s="90">
        <v>2015</v>
      </c>
      <c r="AU122" s="74">
        <v>6.4409499999999995E-2</v>
      </c>
      <c r="AV122" s="74">
        <v>0</v>
      </c>
      <c r="AW122" s="74">
        <v>0</v>
      </c>
      <c r="AX122" s="74">
        <v>0</v>
      </c>
      <c r="AY122" s="74">
        <v>0</v>
      </c>
      <c r="AZ122" s="74">
        <v>0</v>
      </c>
      <c r="BA122" s="74">
        <v>5.7068099999999997E-2</v>
      </c>
      <c r="BB122" s="74">
        <v>6.3574500000000006E-2</v>
      </c>
      <c r="BC122" s="74">
        <v>0.24166119999999999</v>
      </c>
      <c r="BD122" s="74">
        <v>0.19208239999999999</v>
      </c>
      <c r="BE122" s="74">
        <v>0.38463340000000001</v>
      </c>
      <c r="BF122" s="74">
        <v>0.41504340000000001</v>
      </c>
      <c r="BG122" s="74">
        <v>0.62394470000000002</v>
      </c>
      <c r="BH122" s="74">
        <v>0.60533789999999998</v>
      </c>
      <c r="BI122" s="74">
        <v>0.58802010000000005</v>
      </c>
      <c r="BJ122" s="74">
        <v>0.79298120000000005</v>
      </c>
      <c r="BK122" s="74">
        <v>0.66943810000000004</v>
      </c>
      <c r="BL122" s="74">
        <v>1.4927124000000001</v>
      </c>
      <c r="BM122" s="74">
        <v>0.23933499999999999</v>
      </c>
      <c r="BN122" s="74">
        <v>0.21267720000000001</v>
      </c>
      <c r="BP122" s="90">
        <v>2015</v>
      </c>
    </row>
    <row r="123" spans="2:68">
      <c r="B123" s="90">
        <v>2016</v>
      </c>
      <c r="C123" s="74">
        <v>0</v>
      </c>
      <c r="D123" s="74">
        <v>0</v>
      </c>
      <c r="E123" s="74">
        <v>0</v>
      </c>
      <c r="F123" s="74">
        <v>0</v>
      </c>
      <c r="G123" s="74">
        <v>0</v>
      </c>
      <c r="H123" s="74">
        <v>0</v>
      </c>
      <c r="I123" s="74">
        <v>0.11210000000000001</v>
      </c>
      <c r="J123" s="74">
        <v>0</v>
      </c>
      <c r="K123" s="74">
        <v>0</v>
      </c>
      <c r="L123" s="74">
        <v>0.25456050000000002</v>
      </c>
      <c r="M123" s="74">
        <v>0.52439210000000003</v>
      </c>
      <c r="N123" s="74">
        <v>0.82902929999999997</v>
      </c>
      <c r="O123" s="74">
        <v>0.47052480000000002</v>
      </c>
      <c r="P123" s="74">
        <v>0.5092428</v>
      </c>
      <c r="Q123" s="74">
        <v>0.68674869999999999</v>
      </c>
      <c r="R123" s="74">
        <v>0.32451200000000002</v>
      </c>
      <c r="S123" s="74">
        <v>2.4691114000000001</v>
      </c>
      <c r="T123" s="74">
        <v>1.6737522</v>
      </c>
      <c r="U123" s="74">
        <v>0.25826789999999999</v>
      </c>
      <c r="V123" s="74">
        <v>0.23843790000000001</v>
      </c>
      <c r="X123" s="90">
        <v>2016</v>
      </c>
      <c r="Y123" s="74">
        <v>0.13059380000000001</v>
      </c>
      <c r="Z123" s="74">
        <v>0</v>
      </c>
      <c r="AA123" s="74">
        <v>0</v>
      </c>
      <c r="AB123" s="74">
        <v>0</v>
      </c>
      <c r="AC123" s="74">
        <v>0</v>
      </c>
      <c r="AD123" s="74">
        <v>0</v>
      </c>
      <c r="AE123" s="74">
        <v>0</v>
      </c>
      <c r="AF123" s="74">
        <v>0</v>
      </c>
      <c r="AG123" s="74">
        <v>0.3662395</v>
      </c>
      <c r="AH123" s="74">
        <v>0.12206110000000001</v>
      </c>
      <c r="AI123" s="74">
        <v>0</v>
      </c>
      <c r="AJ123" s="74">
        <v>0.13294739999999999</v>
      </c>
      <c r="AK123" s="74">
        <v>0.1498565</v>
      </c>
      <c r="AL123" s="74">
        <v>0.1655731</v>
      </c>
      <c r="AM123" s="74">
        <v>0.66173309999999996</v>
      </c>
      <c r="AN123" s="74">
        <v>0.58301389999999997</v>
      </c>
      <c r="AO123" s="74">
        <v>0.39588129999999999</v>
      </c>
      <c r="AP123" s="74">
        <v>1.3182134000000001</v>
      </c>
      <c r="AQ123" s="74">
        <v>0.14768780000000001</v>
      </c>
      <c r="AR123" s="74">
        <v>0.12624869999999999</v>
      </c>
      <c r="AT123" s="90">
        <v>2016</v>
      </c>
      <c r="AU123" s="74">
        <v>6.3547500000000007E-2</v>
      </c>
      <c r="AV123" s="74">
        <v>0</v>
      </c>
      <c r="AW123" s="74">
        <v>0</v>
      </c>
      <c r="AX123" s="74">
        <v>0</v>
      </c>
      <c r="AY123" s="74">
        <v>0</v>
      </c>
      <c r="AZ123" s="74">
        <v>0</v>
      </c>
      <c r="BA123" s="74">
        <v>5.5738700000000002E-2</v>
      </c>
      <c r="BB123" s="74">
        <v>0</v>
      </c>
      <c r="BC123" s="74">
        <v>0.18441379999999999</v>
      </c>
      <c r="BD123" s="74">
        <v>0.18692400000000001</v>
      </c>
      <c r="BE123" s="74">
        <v>0.25831850000000001</v>
      </c>
      <c r="BF123" s="74">
        <v>0.47428209999999998</v>
      </c>
      <c r="BG123" s="74">
        <v>0.30653900000000001</v>
      </c>
      <c r="BH123" s="74">
        <v>0.33526869999999998</v>
      </c>
      <c r="BI123" s="74">
        <v>0.67400890000000002</v>
      </c>
      <c r="BJ123" s="74">
        <v>0.46068799999999999</v>
      </c>
      <c r="BK123" s="74">
        <v>1.3183829</v>
      </c>
      <c r="BL123" s="74">
        <v>1.4502392</v>
      </c>
      <c r="BM123" s="74">
        <v>0.2025554</v>
      </c>
      <c r="BN123" s="74">
        <v>0.17898020000000001</v>
      </c>
      <c r="BP123" s="90">
        <v>2016</v>
      </c>
    </row>
    <row r="124" spans="2:68">
      <c r="B124" s="90">
        <v>2017</v>
      </c>
      <c r="C124" s="74">
        <v>0</v>
      </c>
      <c r="D124" s="74">
        <v>0</v>
      </c>
      <c r="E124" s="74">
        <v>0</v>
      </c>
      <c r="F124" s="74">
        <v>0</v>
      </c>
      <c r="G124" s="74">
        <v>0</v>
      </c>
      <c r="H124" s="74">
        <v>0</v>
      </c>
      <c r="I124" s="74">
        <v>0</v>
      </c>
      <c r="J124" s="74">
        <v>0</v>
      </c>
      <c r="K124" s="74">
        <v>0</v>
      </c>
      <c r="L124" s="74">
        <v>0.12353169999999999</v>
      </c>
      <c r="M124" s="74">
        <v>0.39639069999999998</v>
      </c>
      <c r="N124" s="74">
        <v>0.81140509999999999</v>
      </c>
      <c r="O124" s="74">
        <v>0.4620126</v>
      </c>
      <c r="P124" s="74">
        <v>0.68175969999999997</v>
      </c>
      <c r="Q124" s="74">
        <v>0.63823680000000005</v>
      </c>
      <c r="R124" s="74">
        <v>0.93326240000000005</v>
      </c>
      <c r="S124" s="74">
        <v>1.9072868000000001</v>
      </c>
      <c r="T124" s="74">
        <v>2.1709044999999998</v>
      </c>
      <c r="U124" s="74">
        <v>0.25402370000000002</v>
      </c>
      <c r="V124" s="74">
        <v>0.2289426</v>
      </c>
      <c r="X124" s="90">
        <v>2017</v>
      </c>
      <c r="Y124" s="74">
        <v>0</v>
      </c>
      <c r="Z124" s="74">
        <v>0</v>
      </c>
      <c r="AA124" s="74">
        <v>0</v>
      </c>
      <c r="AB124" s="74">
        <v>0</v>
      </c>
      <c r="AC124" s="74">
        <v>0</v>
      </c>
      <c r="AD124" s="74">
        <v>0</v>
      </c>
      <c r="AE124" s="74">
        <v>0</v>
      </c>
      <c r="AF124" s="74">
        <v>0.23968999999999999</v>
      </c>
      <c r="AG124" s="74">
        <v>0.12395920000000001</v>
      </c>
      <c r="AH124" s="74">
        <v>0.1189713</v>
      </c>
      <c r="AI124" s="74">
        <v>0</v>
      </c>
      <c r="AJ124" s="74">
        <v>0</v>
      </c>
      <c r="AK124" s="74">
        <v>0.2927765</v>
      </c>
      <c r="AL124" s="74">
        <v>0.4930561</v>
      </c>
      <c r="AM124" s="74">
        <v>0.61518269999999997</v>
      </c>
      <c r="AN124" s="74">
        <v>0.56395059999999997</v>
      </c>
      <c r="AO124" s="74">
        <v>0.38653169999999998</v>
      </c>
      <c r="AP124" s="74">
        <v>1.6307521</v>
      </c>
      <c r="AQ124" s="74">
        <v>0.16143350000000001</v>
      </c>
      <c r="AR124" s="74">
        <v>0.1300954</v>
      </c>
      <c r="AT124" s="90">
        <v>2017</v>
      </c>
      <c r="AU124" s="74">
        <v>0</v>
      </c>
      <c r="AV124" s="74">
        <v>0</v>
      </c>
      <c r="AW124" s="74">
        <v>0</v>
      </c>
      <c r="AX124" s="74">
        <v>0</v>
      </c>
      <c r="AY124" s="74">
        <v>0</v>
      </c>
      <c r="AZ124" s="74">
        <v>0</v>
      </c>
      <c r="BA124" s="74">
        <v>0</v>
      </c>
      <c r="BB124" s="74">
        <v>0.1203212</v>
      </c>
      <c r="BC124" s="74">
        <v>6.23166E-2</v>
      </c>
      <c r="BD124" s="74">
        <v>0.1212086</v>
      </c>
      <c r="BE124" s="74">
        <v>0.195073</v>
      </c>
      <c r="BF124" s="74">
        <v>0.39789360000000001</v>
      </c>
      <c r="BG124" s="74">
        <v>0.3752492</v>
      </c>
      <c r="BH124" s="74">
        <v>0.5856922</v>
      </c>
      <c r="BI124" s="74">
        <v>0.62649770000000005</v>
      </c>
      <c r="BJ124" s="74">
        <v>0.73954209999999998</v>
      </c>
      <c r="BK124" s="74">
        <v>1.0673885000000001</v>
      </c>
      <c r="BL124" s="74">
        <v>1.8335092</v>
      </c>
      <c r="BM124" s="74">
        <v>0.2073796</v>
      </c>
      <c r="BN124" s="74">
        <v>0.1762909</v>
      </c>
      <c r="BP124" s="90">
        <v>2017</v>
      </c>
    </row>
    <row r="125" spans="2:68">
      <c r="B125" s="90">
        <v>2018</v>
      </c>
      <c r="C125" s="74">
        <v>0.1244128</v>
      </c>
      <c r="D125" s="74">
        <v>0</v>
      </c>
      <c r="E125" s="74">
        <v>0</v>
      </c>
      <c r="F125" s="74">
        <v>0</v>
      </c>
      <c r="G125" s="74">
        <v>0</v>
      </c>
      <c r="H125" s="74">
        <v>0.1067689</v>
      </c>
      <c r="I125" s="74">
        <v>0</v>
      </c>
      <c r="J125" s="74">
        <v>0.11648790000000001</v>
      </c>
      <c r="K125" s="74">
        <v>0</v>
      </c>
      <c r="L125" s="74">
        <v>0.242646</v>
      </c>
      <c r="M125" s="74">
        <v>0.13265060000000001</v>
      </c>
      <c r="N125" s="74">
        <v>0.53154869999999999</v>
      </c>
      <c r="O125" s="74">
        <v>0.60491950000000005</v>
      </c>
      <c r="P125" s="74">
        <v>0.16944899999999999</v>
      </c>
      <c r="Q125" s="74">
        <v>0.20037389999999999</v>
      </c>
      <c r="R125" s="74">
        <v>0.30038239999999999</v>
      </c>
      <c r="S125" s="74">
        <v>0.4582888</v>
      </c>
      <c r="T125" s="74">
        <v>2.1162789000000002</v>
      </c>
      <c r="U125" s="74">
        <v>0.17755940000000001</v>
      </c>
      <c r="V125" s="74">
        <v>0.1613038</v>
      </c>
      <c r="X125" s="90">
        <v>2018</v>
      </c>
      <c r="Y125" s="74">
        <v>0</v>
      </c>
      <c r="Z125" s="74">
        <v>0</v>
      </c>
      <c r="AA125" s="74">
        <v>0</v>
      </c>
      <c r="AB125" s="74">
        <v>0</v>
      </c>
      <c r="AC125" s="74">
        <v>0</v>
      </c>
      <c r="AD125" s="74">
        <v>0</v>
      </c>
      <c r="AE125" s="74">
        <v>0</v>
      </c>
      <c r="AF125" s="74">
        <v>0</v>
      </c>
      <c r="AG125" s="74">
        <v>0.1246457</v>
      </c>
      <c r="AH125" s="74">
        <v>0.11741840000000001</v>
      </c>
      <c r="AI125" s="74">
        <v>0.38554319999999997</v>
      </c>
      <c r="AJ125" s="74">
        <v>0</v>
      </c>
      <c r="AK125" s="74">
        <v>0</v>
      </c>
      <c r="AL125" s="74">
        <v>0</v>
      </c>
      <c r="AM125" s="74">
        <v>0</v>
      </c>
      <c r="AN125" s="74">
        <v>1.3719528999999999</v>
      </c>
      <c r="AO125" s="74">
        <v>1.1265152</v>
      </c>
      <c r="AP125" s="74">
        <v>0.64569030000000005</v>
      </c>
      <c r="AQ125" s="74">
        <v>0.1193029</v>
      </c>
      <c r="AR125" s="74">
        <v>0.10822569999999999</v>
      </c>
      <c r="AT125" s="90">
        <v>2018</v>
      </c>
      <c r="AU125" s="74">
        <v>6.3962500000000005E-2</v>
      </c>
      <c r="AV125" s="74">
        <v>0</v>
      </c>
      <c r="AW125" s="74">
        <v>0</v>
      </c>
      <c r="AX125" s="74">
        <v>0</v>
      </c>
      <c r="AY125" s="74">
        <v>0</v>
      </c>
      <c r="AZ125" s="74">
        <v>5.3501399999999998E-2</v>
      </c>
      <c r="BA125" s="74">
        <v>0</v>
      </c>
      <c r="BB125" s="74">
        <v>5.7944200000000001E-2</v>
      </c>
      <c r="BC125" s="74">
        <v>6.2700199999999998E-2</v>
      </c>
      <c r="BD125" s="74">
        <v>0.17900820000000001</v>
      </c>
      <c r="BE125" s="74">
        <v>0.26109949999999998</v>
      </c>
      <c r="BF125" s="74">
        <v>0.26084259999999998</v>
      </c>
      <c r="BG125" s="74">
        <v>0.29420220000000002</v>
      </c>
      <c r="BH125" s="74">
        <v>8.2654500000000006E-2</v>
      </c>
      <c r="BI125" s="74">
        <v>9.8264000000000004E-2</v>
      </c>
      <c r="BJ125" s="74">
        <v>0.86039639999999995</v>
      </c>
      <c r="BK125" s="74">
        <v>0.82557469999999999</v>
      </c>
      <c r="BL125" s="74">
        <v>1.2029905999999999</v>
      </c>
      <c r="BM125" s="74">
        <v>0.14821780000000001</v>
      </c>
      <c r="BN125" s="74">
        <v>0.1329958</v>
      </c>
      <c r="BP125" s="90">
        <v>2018</v>
      </c>
    </row>
    <row r="126" spans="2:68">
      <c r="B126" s="90">
        <v>2019</v>
      </c>
      <c r="C126" s="74">
        <v>0</v>
      </c>
      <c r="D126" s="74">
        <v>0</v>
      </c>
      <c r="E126" s="74">
        <v>0</v>
      </c>
      <c r="F126" s="74">
        <v>0</v>
      </c>
      <c r="G126" s="74">
        <v>0</v>
      </c>
      <c r="H126" s="74">
        <v>0</v>
      </c>
      <c r="I126" s="74">
        <v>0</v>
      </c>
      <c r="J126" s="74">
        <v>0.1126643</v>
      </c>
      <c r="K126" s="74">
        <v>0</v>
      </c>
      <c r="L126" s="74">
        <v>0.1204094</v>
      </c>
      <c r="M126" s="74">
        <v>0</v>
      </c>
      <c r="N126" s="74">
        <v>0.39359640000000001</v>
      </c>
      <c r="O126" s="74">
        <v>0.1475823</v>
      </c>
      <c r="P126" s="74">
        <v>0</v>
      </c>
      <c r="Q126" s="74">
        <v>0.57832550000000005</v>
      </c>
      <c r="R126" s="74">
        <v>0.28618939999999998</v>
      </c>
      <c r="S126" s="74">
        <v>0.87734310000000004</v>
      </c>
      <c r="T126" s="74">
        <v>2.0586509999999998</v>
      </c>
      <c r="U126" s="74">
        <v>0.1272141</v>
      </c>
      <c r="V126" s="74">
        <v>0.11350499999999999</v>
      </c>
      <c r="X126" s="90">
        <v>2019</v>
      </c>
      <c r="Y126" s="74">
        <v>0</v>
      </c>
      <c r="Z126" s="74">
        <v>0</v>
      </c>
      <c r="AA126" s="74">
        <v>0</v>
      </c>
      <c r="AB126" s="74">
        <v>0</v>
      </c>
      <c r="AC126" s="74">
        <v>0</v>
      </c>
      <c r="AD126" s="74">
        <v>0</v>
      </c>
      <c r="AE126" s="74">
        <v>0</v>
      </c>
      <c r="AF126" s="74">
        <v>0</v>
      </c>
      <c r="AG126" s="74">
        <v>0</v>
      </c>
      <c r="AH126" s="74">
        <v>0.35165160000000001</v>
      </c>
      <c r="AI126" s="74">
        <v>0.1277182</v>
      </c>
      <c r="AJ126" s="74">
        <v>0.2526832</v>
      </c>
      <c r="AK126" s="74">
        <v>0</v>
      </c>
      <c r="AL126" s="74">
        <v>0.15779889999999999</v>
      </c>
      <c r="AM126" s="74">
        <v>0.36853930000000001</v>
      </c>
      <c r="AN126" s="74">
        <v>0.52636700000000003</v>
      </c>
      <c r="AO126" s="74">
        <v>0.72453270000000003</v>
      </c>
      <c r="AP126" s="74">
        <v>0.95716069999999998</v>
      </c>
      <c r="AQ126" s="74">
        <v>0.12541540000000001</v>
      </c>
      <c r="AR126" s="74">
        <v>0.10344150000000001</v>
      </c>
      <c r="AT126" s="90">
        <v>2019</v>
      </c>
      <c r="AU126" s="74">
        <v>0</v>
      </c>
      <c r="AV126" s="74">
        <v>0</v>
      </c>
      <c r="AW126" s="74">
        <v>0</v>
      </c>
      <c r="AX126" s="74">
        <v>0</v>
      </c>
      <c r="AY126" s="74">
        <v>0</v>
      </c>
      <c r="AZ126" s="74">
        <v>0</v>
      </c>
      <c r="BA126" s="74">
        <v>0</v>
      </c>
      <c r="BB126" s="74">
        <v>5.6001299999999997E-2</v>
      </c>
      <c r="BC126" s="74">
        <v>0</v>
      </c>
      <c r="BD126" s="74">
        <v>0.23758370000000001</v>
      </c>
      <c r="BE126" s="74">
        <v>6.4900700000000006E-2</v>
      </c>
      <c r="BF126" s="74">
        <v>0.32181100000000001</v>
      </c>
      <c r="BG126" s="74">
        <v>7.1738200000000002E-2</v>
      </c>
      <c r="BH126" s="74">
        <v>8.1259700000000004E-2</v>
      </c>
      <c r="BI126" s="74">
        <v>0.47106619999999999</v>
      </c>
      <c r="BJ126" s="74">
        <v>0.41130709999999998</v>
      </c>
      <c r="BK126" s="74">
        <v>0.79364920000000005</v>
      </c>
      <c r="BL126" s="74">
        <v>1.3786882</v>
      </c>
      <c r="BM126" s="74">
        <v>0.12630830000000001</v>
      </c>
      <c r="BN126" s="74">
        <v>0.1067207</v>
      </c>
      <c r="BP126" s="90">
        <v>2019</v>
      </c>
    </row>
    <row r="127" spans="2:68">
      <c r="B127" s="90">
        <v>2020</v>
      </c>
      <c r="C127" s="74">
        <v>0</v>
      </c>
      <c r="D127" s="74">
        <v>0</v>
      </c>
      <c r="E127" s="74">
        <v>0</v>
      </c>
      <c r="F127" s="74">
        <v>0</v>
      </c>
      <c r="G127" s="74">
        <v>0</v>
      </c>
      <c r="H127" s="74">
        <v>0</v>
      </c>
      <c r="I127" s="74">
        <v>0</v>
      </c>
      <c r="J127" s="74">
        <v>0</v>
      </c>
      <c r="K127" s="74">
        <v>0</v>
      </c>
      <c r="L127" s="74">
        <v>0</v>
      </c>
      <c r="M127" s="74">
        <v>0.12961039999999999</v>
      </c>
      <c r="N127" s="74">
        <v>0.26042209999999999</v>
      </c>
      <c r="O127" s="74">
        <v>0.71649560000000001</v>
      </c>
      <c r="P127" s="74">
        <v>0.65577859999999999</v>
      </c>
      <c r="Q127" s="74">
        <v>0.73978449999999996</v>
      </c>
      <c r="R127" s="74">
        <v>0.27137260000000002</v>
      </c>
      <c r="S127" s="74">
        <v>1.2503230000000001</v>
      </c>
      <c r="T127" s="74">
        <v>0.99645760000000005</v>
      </c>
      <c r="U127" s="74">
        <v>0.17283860000000001</v>
      </c>
      <c r="V127" s="74">
        <v>0.14206949999999999</v>
      </c>
      <c r="X127" s="90">
        <v>2020</v>
      </c>
      <c r="Y127" s="74">
        <v>0</v>
      </c>
      <c r="Z127" s="74">
        <v>0</v>
      </c>
      <c r="AA127" s="74">
        <v>0</v>
      </c>
      <c r="AB127" s="74">
        <v>0</v>
      </c>
      <c r="AC127" s="74">
        <v>0</v>
      </c>
      <c r="AD127" s="74">
        <v>0</v>
      </c>
      <c r="AE127" s="74">
        <v>0</v>
      </c>
      <c r="AF127" s="74">
        <v>0</v>
      </c>
      <c r="AG127" s="74">
        <v>0.1219982</v>
      </c>
      <c r="AH127" s="74">
        <v>0</v>
      </c>
      <c r="AI127" s="74">
        <v>0.25101000000000001</v>
      </c>
      <c r="AJ127" s="74">
        <v>0.12513869999999999</v>
      </c>
      <c r="AK127" s="74">
        <v>0</v>
      </c>
      <c r="AL127" s="74">
        <v>0.1531816</v>
      </c>
      <c r="AM127" s="74">
        <v>0.52598820000000002</v>
      </c>
      <c r="AN127" s="74">
        <v>0.250301</v>
      </c>
      <c r="AO127" s="74">
        <v>0.69735740000000002</v>
      </c>
      <c r="AP127" s="74">
        <v>0.94190339999999995</v>
      </c>
      <c r="AQ127" s="74">
        <v>0.10835400000000001</v>
      </c>
      <c r="AR127" s="74">
        <v>8.6720599999999995E-2</v>
      </c>
      <c r="AT127" s="90">
        <v>2020</v>
      </c>
      <c r="AU127" s="74">
        <v>0</v>
      </c>
      <c r="AV127" s="74">
        <v>0</v>
      </c>
      <c r="AW127" s="74">
        <v>0</v>
      </c>
      <c r="AX127" s="74">
        <v>0</v>
      </c>
      <c r="AY127" s="74">
        <v>0</v>
      </c>
      <c r="AZ127" s="74">
        <v>0</v>
      </c>
      <c r="BA127" s="74">
        <v>0</v>
      </c>
      <c r="BB127" s="74">
        <v>0</v>
      </c>
      <c r="BC127" s="74">
        <v>6.1684200000000002E-2</v>
      </c>
      <c r="BD127" s="74">
        <v>0</v>
      </c>
      <c r="BE127" s="74">
        <v>0.19128700000000001</v>
      </c>
      <c r="BF127" s="74">
        <v>0.19143679999999999</v>
      </c>
      <c r="BG127" s="74">
        <v>0.3473368</v>
      </c>
      <c r="BH127" s="74">
        <v>0.3959512</v>
      </c>
      <c r="BI127" s="74">
        <v>0.63003299999999995</v>
      </c>
      <c r="BJ127" s="74">
        <v>0.26041120000000001</v>
      </c>
      <c r="BK127" s="74">
        <v>0.94924390000000003</v>
      </c>
      <c r="BL127" s="74">
        <v>0.96299219999999996</v>
      </c>
      <c r="BM127" s="74">
        <v>0.14035500000000001</v>
      </c>
      <c r="BN127" s="74">
        <v>0.1130731</v>
      </c>
      <c r="BP127" s="90">
        <v>2020</v>
      </c>
    </row>
    <row r="128" spans="2:68">
      <c r="B128" s="90">
        <v>2021</v>
      </c>
      <c r="C128" s="74">
        <v>0</v>
      </c>
      <c r="D128" s="74">
        <v>0</v>
      </c>
      <c r="E128" s="74">
        <v>0</v>
      </c>
      <c r="F128" s="74">
        <v>0</v>
      </c>
      <c r="G128" s="74">
        <v>0</v>
      </c>
      <c r="H128" s="74">
        <v>0</v>
      </c>
      <c r="I128" s="74">
        <v>0</v>
      </c>
      <c r="J128" s="74">
        <v>0.1077438</v>
      </c>
      <c r="K128" s="74">
        <v>0.1225654</v>
      </c>
      <c r="L128" s="74">
        <v>0.24469440000000001</v>
      </c>
      <c r="M128" s="74">
        <v>0.25180580000000002</v>
      </c>
      <c r="N128" s="74">
        <v>0.1311156</v>
      </c>
      <c r="O128" s="74">
        <v>0.28116150000000001</v>
      </c>
      <c r="P128" s="74">
        <v>0.48566160000000003</v>
      </c>
      <c r="Q128" s="74">
        <v>0.1802685</v>
      </c>
      <c r="R128" s="74">
        <v>1.5468423</v>
      </c>
      <c r="S128" s="74">
        <v>0.4000592</v>
      </c>
      <c r="T128" s="74">
        <v>2.8733154999999999</v>
      </c>
      <c r="U128" s="74">
        <v>0.203931</v>
      </c>
      <c r="V128" s="74">
        <v>0.1807793</v>
      </c>
      <c r="X128" s="90">
        <v>2021</v>
      </c>
      <c r="Y128" s="74">
        <v>0</v>
      </c>
      <c r="Z128" s="74">
        <v>0</v>
      </c>
      <c r="AA128" s="74">
        <v>0</v>
      </c>
      <c r="AB128" s="74">
        <v>0</v>
      </c>
      <c r="AC128" s="74">
        <v>0</v>
      </c>
      <c r="AD128" s="74">
        <v>0</v>
      </c>
      <c r="AE128" s="74">
        <v>0</v>
      </c>
      <c r="AF128" s="74">
        <v>0</v>
      </c>
      <c r="AG128" s="74">
        <v>0</v>
      </c>
      <c r="AH128" s="74">
        <v>0</v>
      </c>
      <c r="AI128" s="74">
        <v>0</v>
      </c>
      <c r="AJ128" s="74">
        <v>0</v>
      </c>
      <c r="AK128" s="74">
        <v>0.132604</v>
      </c>
      <c r="AL128" s="74">
        <v>0.60353579999999996</v>
      </c>
      <c r="AM128" s="74">
        <v>0.1688907</v>
      </c>
      <c r="AN128" s="74">
        <v>0</v>
      </c>
      <c r="AO128" s="74">
        <v>0.33846100000000001</v>
      </c>
      <c r="AP128" s="74">
        <v>0.92191389999999995</v>
      </c>
      <c r="AQ128" s="74">
        <v>7.73036E-2</v>
      </c>
      <c r="AR128" s="74">
        <v>5.0737200000000003E-2</v>
      </c>
      <c r="AT128" s="90">
        <v>2021</v>
      </c>
      <c r="AU128" s="74">
        <v>0</v>
      </c>
      <c r="AV128" s="74">
        <v>0</v>
      </c>
      <c r="AW128" s="74">
        <v>0</v>
      </c>
      <c r="AX128" s="74">
        <v>0</v>
      </c>
      <c r="AY128" s="74">
        <v>0</v>
      </c>
      <c r="AZ128" s="74">
        <v>0</v>
      </c>
      <c r="BA128" s="74">
        <v>0</v>
      </c>
      <c r="BB128" s="74">
        <v>5.3559099999999998E-2</v>
      </c>
      <c r="BC128" s="74">
        <v>6.0445199999999998E-2</v>
      </c>
      <c r="BD128" s="74">
        <v>0.1212148</v>
      </c>
      <c r="BE128" s="74">
        <v>0.12408909999999999</v>
      </c>
      <c r="BF128" s="74">
        <v>6.4482700000000004E-2</v>
      </c>
      <c r="BG128" s="74">
        <v>0.2047139</v>
      </c>
      <c r="BH128" s="74">
        <v>0.54667209999999999</v>
      </c>
      <c r="BI128" s="74">
        <v>0.1743942</v>
      </c>
      <c r="BJ128" s="74">
        <v>0.74324480000000004</v>
      </c>
      <c r="BK128" s="74">
        <v>0.36669119999999999</v>
      </c>
      <c r="BL128" s="74">
        <v>1.684674</v>
      </c>
      <c r="BM128" s="74">
        <v>0.14015739999999999</v>
      </c>
      <c r="BN128" s="74">
        <v>0.1116284</v>
      </c>
      <c r="BP128" s="90">
        <v>2021</v>
      </c>
    </row>
    <row r="129" spans="2:68">
      <c r="B129" s="90">
        <v>2022</v>
      </c>
      <c r="C129" s="74">
        <v>0</v>
      </c>
      <c r="D129" s="74">
        <v>0</v>
      </c>
      <c r="E129" s="74">
        <v>0</v>
      </c>
      <c r="F129" s="74">
        <v>0</v>
      </c>
      <c r="G129" s="74">
        <v>0</v>
      </c>
      <c r="H129" s="74">
        <v>0</v>
      </c>
      <c r="I129" s="74">
        <v>0</v>
      </c>
      <c r="J129" s="74">
        <v>0</v>
      </c>
      <c r="K129" s="74">
        <v>0</v>
      </c>
      <c r="L129" s="74">
        <v>0.24903839999999999</v>
      </c>
      <c r="M129" s="74">
        <v>0.12286420000000001</v>
      </c>
      <c r="N129" s="74">
        <v>0.13253409999999999</v>
      </c>
      <c r="O129" s="74">
        <v>0.5513226</v>
      </c>
      <c r="P129" s="74">
        <v>0.4782264</v>
      </c>
      <c r="Q129" s="74">
        <v>0.36286839999999998</v>
      </c>
      <c r="R129" s="74">
        <v>0.71655139999999995</v>
      </c>
      <c r="S129" s="74">
        <v>0.76838550000000005</v>
      </c>
      <c r="T129" s="74">
        <v>0.92670249999999998</v>
      </c>
      <c r="U129" s="74">
        <v>0.1549169</v>
      </c>
      <c r="V129" s="74">
        <v>0.1295327</v>
      </c>
      <c r="X129" s="90">
        <v>2022</v>
      </c>
      <c r="Y129" s="74">
        <v>0</v>
      </c>
      <c r="Z129" s="74">
        <v>0</v>
      </c>
      <c r="AA129" s="74">
        <v>0</v>
      </c>
      <c r="AB129" s="74">
        <v>0</v>
      </c>
      <c r="AC129" s="74">
        <v>0</v>
      </c>
      <c r="AD129" s="74">
        <v>0</v>
      </c>
      <c r="AE129" s="74">
        <v>0</v>
      </c>
      <c r="AF129" s="74">
        <v>0</v>
      </c>
      <c r="AG129" s="74">
        <v>0.11586920000000001</v>
      </c>
      <c r="AH129" s="74">
        <v>0</v>
      </c>
      <c r="AI129" s="74">
        <v>0</v>
      </c>
      <c r="AJ129" s="74">
        <v>0.12815779999999999</v>
      </c>
      <c r="AK129" s="74">
        <v>0.13039490000000001</v>
      </c>
      <c r="AL129" s="74">
        <v>0.14801149999999999</v>
      </c>
      <c r="AM129" s="74">
        <v>0.16842360000000001</v>
      </c>
      <c r="AN129" s="74">
        <v>0.2201804</v>
      </c>
      <c r="AO129" s="74">
        <v>0.98300390000000004</v>
      </c>
      <c r="AP129" s="74">
        <v>1.2071499000000001</v>
      </c>
      <c r="AQ129" s="74">
        <v>9.9204500000000001E-2</v>
      </c>
      <c r="AR129" s="74">
        <v>7.08477E-2</v>
      </c>
      <c r="AT129" s="90">
        <v>2022</v>
      </c>
      <c r="AU129" s="74">
        <v>0</v>
      </c>
      <c r="AV129" s="74">
        <v>0</v>
      </c>
      <c r="AW129" s="74">
        <v>0</v>
      </c>
      <c r="AX129" s="74">
        <v>0</v>
      </c>
      <c r="AY129" s="74">
        <v>0</v>
      </c>
      <c r="AZ129" s="74">
        <v>0</v>
      </c>
      <c r="BA129" s="74">
        <v>0</v>
      </c>
      <c r="BB129" s="74">
        <v>0</v>
      </c>
      <c r="BC129" s="74">
        <v>5.8657599999999997E-2</v>
      </c>
      <c r="BD129" s="74">
        <v>0.1232673</v>
      </c>
      <c r="BE129" s="74">
        <v>6.0470900000000001E-2</v>
      </c>
      <c r="BF129" s="74">
        <v>0.13030919999999999</v>
      </c>
      <c r="BG129" s="74">
        <v>0.3350243</v>
      </c>
      <c r="BH129" s="74">
        <v>0.30699779999999999</v>
      </c>
      <c r="BI129" s="74">
        <v>0.2620305</v>
      </c>
      <c r="BJ129" s="74">
        <v>0.4582715</v>
      </c>
      <c r="BK129" s="74">
        <v>0.88421550000000004</v>
      </c>
      <c r="BL129" s="74">
        <v>1.0965353</v>
      </c>
      <c r="BM129" s="74">
        <v>0.12685279999999999</v>
      </c>
      <c r="BN129" s="74">
        <v>9.9789600000000006E-2</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215</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119</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119</v>
      </c>
      <c r="E14" s="251"/>
      <c r="F14" s="251"/>
      <c r="G14" s="251"/>
      <c r="H14" s="251"/>
      <c r="I14" s="251"/>
      <c r="J14" s="251"/>
      <c r="K14" s="251"/>
      <c r="L14" s="251"/>
      <c r="M14" s="251"/>
      <c r="N14" s="251"/>
      <c r="O14" s="251"/>
      <c r="P14" s="251"/>
      <c r="Q14" s="251"/>
      <c r="R14" s="251"/>
      <c r="S14" s="251"/>
      <c r="T14" s="251"/>
      <c r="U14" s="251"/>
      <c r="V14" s="5"/>
      <c r="Y14" s="251" t="s">
        <v>119</v>
      </c>
      <c r="Z14" s="251"/>
      <c r="AA14" s="251"/>
      <c r="AB14" s="251"/>
      <c r="AC14" s="251"/>
      <c r="AD14" s="251"/>
      <c r="AE14" s="251"/>
      <c r="AF14" s="251"/>
      <c r="AG14" s="251"/>
      <c r="AH14" s="251"/>
      <c r="AI14" s="251"/>
      <c r="AJ14" s="251"/>
      <c r="AK14" s="251"/>
      <c r="AL14" s="251"/>
      <c r="AM14" s="251"/>
      <c r="AN14" s="251"/>
      <c r="AO14" s="251"/>
      <c r="AP14" s="251"/>
      <c r="AQ14" s="9"/>
      <c r="AT14" s="251" t="s">
        <v>119</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217</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217</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217</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217</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217</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217</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217</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217</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217</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217</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217</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217</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217</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217</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217</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217</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217</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217</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217</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217</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217</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217</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217</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217</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217</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217</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217</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217</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217</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217</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217</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217</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217</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217</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217</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217</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217</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217</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217</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217</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217</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217</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217</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217</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217</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217</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217</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217</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217</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217</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217</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217</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217</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217</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217</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217</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217</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217</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217</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217</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217</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217</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217</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217</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217</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217</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217</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217</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217</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217</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217</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218</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218</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218</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218</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218</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218</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218</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218</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218</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218</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218</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218</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218</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218</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218</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217</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217</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217</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217</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217</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217</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217</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217</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217</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217</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217</v>
      </c>
      <c r="C133" s="90">
        <v>2017</v>
      </c>
      <c r="D133" s="11">
        <v>809010</v>
      </c>
      <c r="E133" s="11">
        <v>814885</v>
      </c>
      <c r="F133" s="11">
        <v>757830</v>
      </c>
      <c r="G133" s="11">
        <v>759961</v>
      </c>
      <c r="H133" s="11">
        <v>875429</v>
      </c>
      <c r="I133" s="11">
        <v>923392</v>
      </c>
      <c r="J133" s="11">
        <v>909960</v>
      </c>
      <c r="K133" s="11">
        <v>827806</v>
      </c>
      <c r="L133" s="11">
        <v>797993</v>
      </c>
      <c r="M133" s="11">
        <v>809509</v>
      </c>
      <c r="N133" s="11">
        <v>756829</v>
      </c>
      <c r="O133" s="11">
        <v>739458</v>
      </c>
      <c r="P133" s="11">
        <v>649333</v>
      </c>
      <c r="Q133" s="11">
        <v>586717</v>
      </c>
      <c r="R133" s="11">
        <v>470045</v>
      </c>
      <c r="S133" s="11">
        <v>321453</v>
      </c>
      <c r="T133" s="11">
        <v>209722</v>
      </c>
      <c r="U133" s="11">
        <v>184255</v>
      </c>
      <c r="V133" s="11">
        <v>12203587</v>
      </c>
      <c r="X133" s="90">
        <v>2017</v>
      </c>
      <c r="Y133" s="11">
        <v>765422</v>
      </c>
      <c r="Z133" s="11">
        <v>773103</v>
      </c>
      <c r="AA133" s="11">
        <v>715571</v>
      </c>
      <c r="AB133" s="11">
        <v>721582</v>
      </c>
      <c r="AC133" s="11">
        <v>838262</v>
      </c>
      <c r="AD133" s="11">
        <v>921638</v>
      </c>
      <c r="AE133" s="11">
        <v>923032</v>
      </c>
      <c r="AF133" s="11">
        <v>834411</v>
      </c>
      <c r="AG133" s="11">
        <v>806717</v>
      </c>
      <c r="AH133" s="11">
        <v>840539</v>
      </c>
      <c r="AI133" s="11">
        <v>781057</v>
      </c>
      <c r="AJ133" s="11">
        <v>768483</v>
      </c>
      <c r="AK133" s="11">
        <v>683115</v>
      </c>
      <c r="AL133" s="11">
        <v>608450</v>
      </c>
      <c r="AM133" s="11">
        <v>487660</v>
      </c>
      <c r="AN133" s="11">
        <v>354641</v>
      </c>
      <c r="AO133" s="11">
        <v>258711</v>
      </c>
      <c r="AP133" s="11">
        <v>306607</v>
      </c>
      <c r="AQ133" s="11">
        <v>12389001</v>
      </c>
      <c r="AS133" s="90">
        <v>2017</v>
      </c>
      <c r="AT133" s="11">
        <v>1574432</v>
      </c>
      <c r="AU133" s="11">
        <v>1587988</v>
      </c>
      <c r="AV133" s="11">
        <v>1473401</v>
      </c>
      <c r="AW133" s="11">
        <v>1481543</v>
      </c>
      <c r="AX133" s="11">
        <v>1713691</v>
      </c>
      <c r="AY133" s="11">
        <v>1845030</v>
      </c>
      <c r="AZ133" s="11">
        <v>1832992</v>
      </c>
      <c r="BA133" s="11">
        <v>1662217</v>
      </c>
      <c r="BB133" s="11">
        <v>1604710</v>
      </c>
      <c r="BC133" s="11">
        <v>1650048</v>
      </c>
      <c r="BD133" s="11">
        <v>1537886</v>
      </c>
      <c r="BE133" s="11">
        <v>1507941</v>
      </c>
      <c r="BF133" s="11">
        <v>1332448</v>
      </c>
      <c r="BG133" s="11">
        <v>1195167</v>
      </c>
      <c r="BH133" s="11">
        <v>957705</v>
      </c>
      <c r="BI133" s="11">
        <v>676094</v>
      </c>
      <c r="BJ133" s="11">
        <v>468433</v>
      </c>
      <c r="BK133" s="11">
        <v>490862</v>
      </c>
      <c r="BL133" s="11">
        <v>24592588</v>
      </c>
      <c r="BN133" s="90">
        <v>2017</v>
      </c>
    </row>
    <row r="134" spans="2:66">
      <c r="B134" s="188" t="s">
        <v>217</v>
      </c>
      <c r="C134" s="90">
        <v>2018</v>
      </c>
      <c r="D134" s="11">
        <v>803776</v>
      </c>
      <c r="E134" s="11">
        <v>824043</v>
      </c>
      <c r="F134" s="11">
        <v>781300</v>
      </c>
      <c r="G134" s="11">
        <v>764607</v>
      </c>
      <c r="H134" s="11">
        <v>885481</v>
      </c>
      <c r="I134" s="11">
        <v>936602</v>
      </c>
      <c r="J134" s="11">
        <v>922131</v>
      </c>
      <c r="K134" s="11">
        <v>858458</v>
      </c>
      <c r="L134" s="11">
        <v>792616</v>
      </c>
      <c r="M134" s="11">
        <v>824246</v>
      </c>
      <c r="N134" s="11">
        <v>753860</v>
      </c>
      <c r="O134" s="11">
        <v>752518</v>
      </c>
      <c r="P134" s="11">
        <v>661245</v>
      </c>
      <c r="Q134" s="11">
        <v>590148</v>
      </c>
      <c r="R134" s="11">
        <v>499067</v>
      </c>
      <c r="S134" s="11">
        <v>332909</v>
      </c>
      <c r="T134" s="11">
        <v>218203</v>
      </c>
      <c r="U134" s="11">
        <v>189011</v>
      </c>
      <c r="V134" s="11">
        <v>12390221</v>
      </c>
      <c r="X134" s="90">
        <v>2018</v>
      </c>
      <c r="Y134" s="11">
        <v>759639</v>
      </c>
      <c r="Z134" s="11">
        <v>780673</v>
      </c>
      <c r="AA134" s="11">
        <v>736363</v>
      </c>
      <c r="AB134" s="11">
        <v>723689</v>
      </c>
      <c r="AC134" s="11">
        <v>844991</v>
      </c>
      <c r="AD134" s="11">
        <v>932508</v>
      </c>
      <c r="AE134" s="11">
        <v>937638</v>
      </c>
      <c r="AF134" s="11">
        <v>867341</v>
      </c>
      <c r="AG134" s="11">
        <v>802274</v>
      </c>
      <c r="AH134" s="11">
        <v>851655</v>
      </c>
      <c r="AI134" s="11">
        <v>778123</v>
      </c>
      <c r="AJ134" s="11">
        <v>780974</v>
      </c>
      <c r="AK134" s="11">
        <v>698364</v>
      </c>
      <c r="AL134" s="11">
        <v>619707</v>
      </c>
      <c r="AM134" s="11">
        <v>518600</v>
      </c>
      <c r="AN134" s="11">
        <v>364444</v>
      </c>
      <c r="AO134" s="11">
        <v>266308</v>
      </c>
      <c r="AP134" s="11">
        <v>309746</v>
      </c>
      <c r="AQ134" s="11">
        <v>12573037</v>
      </c>
      <c r="AS134" s="90">
        <v>2018</v>
      </c>
      <c r="AT134" s="11">
        <v>1563415</v>
      </c>
      <c r="AU134" s="11">
        <v>1604716</v>
      </c>
      <c r="AV134" s="11">
        <v>1517663</v>
      </c>
      <c r="AW134" s="11">
        <v>1488296</v>
      </c>
      <c r="AX134" s="11">
        <v>1730472</v>
      </c>
      <c r="AY134" s="11">
        <v>1869110</v>
      </c>
      <c r="AZ134" s="11">
        <v>1859769</v>
      </c>
      <c r="BA134" s="11">
        <v>1725799</v>
      </c>
      <c r="BB134" s="11">
        <v>1594890</v>
      </c>
      <c r="BC134" s="11">
        <v>1675901</v>
      </c>
      <c r="BD134" s="11">
        <v>1531983</v>
      </c>
      <c r="BE134" s="11">
        <v>1533492</v>
      </c>
      <c r="BF134" s="11">
        <v>1359609</v>
      </c>
      <c r="BG134" s="11">
        <v>1209855</v>
      </c>
      <c r="BH134" s="11">
        <v>1017667</v>
      </c>
      <c r="BI134" s="11">
        <v>697353</v>
      </c>
      <c r="BJ134" s="11">
        <v>484511</v>
      </c>
      <c r="BK134" s="11">
        <v>498757</v>
      </c>
      <c r="BL134" s="11">
        <v>24963258</v>
      </c>
      <c r="BN134" s="90">
        <v>2018</v>
      </c>
    </row>
    <row r="135" spans="2:66">
      <c r="B135" s="188" t="s">
        <v>217</v>
      </c>
      <c r="C135" s="90">
        <v>2019</v>
      </c>
      <c r="D135" s="11">
        <v>799652</v>
      </c>
      <c r="E135" s="11">
        <v>829903</v>
      </c>
      <c r="F135" s="11">
        <v>803493</v>
      </c>
      <c r="G135" s="11">
        <v>769691</v>
      </c>
      <c r="H135" s="11">
        <v>894252</v>
      </c>
      <c r="I135" s="11">
        <v>949985</v>
      </c>
      <c r="J135" s="11">
        <v>934561</v>
      </c>
      <c r="K135" s="11">
        <v>887593</v>
      </c>
      <c r="L135" s="11">
        <v>792633</v>
      </c>
      <c r="M135" s="11">
        <v>830500</v>
      </c>
      <c r="N135" s="11">
        <v>757842</v>
      </c>
      <c r="O135" s="11">
        <v>762202</v>
      </c>
      <c r="P135" s="11">
        <v>677588</v>
      </c>
      <c r="Q135" s="11">
        <v>596905</v>
      </c>
      <c r="R135" s="11">
        <v>518739</v>
      </c>
      <c r="S135" s="11">
        <v>349419</v>
      </c>
      <c r="T135" s="11">
        <v>227961</v>
      </c>
      <c r="U135" s="11">
        <v>194302</v>
      </c>
      <c r="V135" s="11">
        <v>12577221</v>
      </c>
      <c r="X135" s="90">
        <v>2019</v>
      </c>
      <c r="Y135" s="11">
        <v>754377</v>
      </c>
      <c r="Z135" s="11">
        <v>786460</v>
      </c>
      <c r="AA135" s="11">
        <v>757349</v>
      </c>
      <c r="AB135" s="11">
        <v>725135</v>
      </c>
      <c r="AC135" s="11">
        <v>845871</v>
      </c>
      <c r="AD135" s="11">
        <v>942258</v>
      </c>
      <c r="AE135" s="11">
        <v>951798</v>
      </c>
      <c r="AF135" s="11">
        <v>898081</v>
      </c>
      <c r="AG135" s="11">
        <v>806480</v>
      </c>
      <c r="AH135" s="11">
        <v>853117</v>
      </c>
      <c r="AI135" s="11">
        <v>782974</v>
      </c>
      <c r="AJ135" s="11">
        <v>791505</v>
      </c>
      <c r="AK135" s="11">
        <v>716369</v>
      </c>
      <c r="AL135" s="11">
        <v>633718</v>
      </c>
      <c r="AM135" s="11">
        <v>542683</v>
      </c>
      <c r="AN135" s="11">
        <v>379963</v>
      </c>
      <c r="AO135" s="11">
        <v>276040</v>
      </c>
      <c r="AP135" s="11">
        <v>313427</v>
      </c>
      <c r="AQ135" s="11">
        <v>12757605</v>
      </c>
      <c r="AS135" s="90">
        <v>2019</v>
      </c>
      <c r="AT135" s="11">
        <v>1554029</v>
      </c>
      <c r="AU135" s="11">
        <v>1616363</v>
      </c>
      <c r="AV135" s="11">
        <v>1560842</v>
      </c>
      <c r="AW135" s="11">
        <v>1494826</v>
      </c>
      <c r="AX135" s="11">
        <v>1740123</v>
      </c>
      <c r="AY135" s="11">
        <v>1892243</v>
      </c>
      <c r="AZ135" s="11">
        <v>1886359</v>
      </c>
      <c r="BA135" s="11">
        <v>1785674</v>
      </c>
      <c r="BB135" s="11">
        <v>1599113</v>
      </c>
      <c r="BC135" s="11">
        <v>1683617</v>
      </c>
      <c r="BD135" s="11">
        <v>1540816</v>
      </c>
      <c r="BE135" s="11">
        <v>1553707</v>
      </c>
      <c r="BF135" s="11">
        <v>1393957</v>
      </c>
      <c r="BG135" s="11">
        <v>1230623</v>
      </c>
      <c r="BH135" s="11">
        <v>1061422</v>
      </c>
      <c r="BI135" s="11">
        <v>729382</v>
      </c>
      <c r="BJ135" s="11">
        <v>504001</v>
      </c>
      <c r="BK135" s="11">
        <v>507729</v>
      </c>
      <c r="BL135" s="11">
        <v>25334826</v>
      </c>
      <c r="BN135" s="90">
        <v>2019</v>
      </c>
    </row>
    <row r="136" spans="2:66">
      <c r="B136" s="188" t="s">
        <v>217</v>
      </c>
      <c r="C136" s="90">
        <v>2020</v>
      </c>
      <c r="D136" s="11">
        <v>789571</v>
      </c>
      <c r="E136" s="11">
        <v>832349</v>
      </c>
      <c r="F136" s="11">
        <v>824582</v>
      </c>
      <c r="G136" s="11">
        <v>766260</v>
      </c>
      <c r="H136" s="11">
        <v>877255</v>
      </c>
      <c r="I136" s="11">
        <v>947862</v>
      </c>
      <c r="J136" s="11">
        <v>946250</v>
      </c>
      <c r="K136" s="11">
        <v>914471</v>
      </c>
      <c r="L136" s="11">
        <v>801478</v>
      </c>
      <c r="M136" s="11">
        <v>831387</v>
      </c>
      <c r="N136" s="11">
        <v>771543</v>
      </c>
      <c r="O136" s="11">
        <v>767984</v>
      </c>
      <c r="P136" s="11">
        <v>697841</v>
      </c>
      <c r="Q136" s="11">
        <v>609962</v>
      </c>
      <c r="R136" s="11">
        <v>540698</v>
      </c>
      <c r="S136" s="11">
        <v>368497</v>
      </c>
      <c r="T136" s="11">
        <v>239938</v>
      </c>
      <c r="U136" s="11">
        <v>200711</v>
      </c>
      <c r="V136" s="11">
        <v>12728639</v>
      </c>
      <c r="X136" s="90">
        <v>2020</v>
      </c>
      <c r="Y136" s="11">
        <v>745435</v>
      </c>
      <c r="Z136" s="11">
        <v>787135</v>
      </c>
      <c r="AA136" s="11">
        <v>778240</v>
      </c>
      <c r="AB136" s="11">
        <v>720171</v>
      </c>
      <c r="AC136" s="11">
        <v>827034</v>
      </c>
      <c r="AD136" s="11">
        <v>937176</v>
      </c>
      <c r="AE136" s="11">
        <v>962651</v>
      </c>
      <c r="AF136" s="11">
        <v>926037</v>
      </c>
      <c r="AG136" s="11">
        <v>819684</v>
      </c>
      <c r="AH136" s="11">
        <v>851473</v>
      </c>
      <c r="AI136" s="11">
        <v>796781</v>
      </c>
      <c r="AJ136" s="11">
        <v>799113</v>
      </c>
      <c r="AK136" s="11">
        <v>741684</v>
      </c>
      <c r="AL136" s="11">
        <v>652820</v>
      </c>
      <c r="AM136" s="11">
        <v>570355</v>
      </c>
      <c r="AN136" s="11">
        <v>399519</v>
      </c>
      <c r="AO136" s="11">
        <v>286797</v>
      </c>
      <c r="AP136" s="11">
        <v>318504</v>
      </c>
      <c r="AQ136" s="11">
        <v>12920609</v>
      </c>
      <c r="AS136" s="90">
        <v>2020</v>
      </c>
      <c r="AT136" s="11">
        <v>1535006</v>
      </c>
      <c r="AU136" s="11">
        <v>1619484</v>
      </c>
      <c r="AV136" s="11">
        <v>1602822</v>
      </c>
      <c r="AW136" s="11">
        <v>1486431</v>
      </c>
      <c r="AX136" s="11">
        <v>1704289</v>
      </c>
      <c r="AY136" s="11">
        <v>1885038</v>
      </c>
      <c r="AZ136" s="11">
        <v>1908901</v>
      </c>
      <c r="BA136" s="11">
        <v>1840508</v>
      </c>
      <c r="BB136" s="11">
        <v>1621162</v>
      </c>
      <c r="BC136" s="11">
        <v>1682860</v>
      </c>
      <c r="BD136" s="11">
        <v>1568324</v>
      </c>
      <c r="BE136" s="11">
        <v>1567097</v>
      </c>
      <c r="BF136" s="11">
        <v>1439525</v>
      </c>
      <c r="BG136" s="11">
        <v>1262782</v>
      </c>
      <c r="BH136" s="11">
        <v>1111053</v>
      </c>
      <c r="BI136" s="11">
        <v>768016</v>
      </c>
      <c r="BJ136" s="11">
        <v>526735</v>
      </c>
      <c r="BK136" s="11">
        <v>519215</v>
      </c>
      <c r="BL136" s="11">
        <v>25649248</v>
      </c>
      <c r="BN136" s="90">
        <v>2020</v>
      </c>
    </row>
    <row r="137" spans="2:66">
      <c r="B137" s="188" t="s">
        <v>217</v>
      </c>
      <c r="C137" s="90">
        <v>2021</v>
      </c>
      <c r="D137" s="11">
        <v>775899</v>
      </c>
      <c r="E137" s="11">
        <v>831381</v>
      </c>
      <c r="F137" s="11">
        <v>835320</v>
      </c>
      <c r="G137" s="11">
        <v>761881</v>
      </c>
      <c r="H137" s="11">
        <v>837065</v>
      </c>
      <c r="I137" s="11">
        <v>918534</v>
      </c>
      <c r="J137" s="11">
        <v>940571</v>
      </c>
      <c r="K137" s="11">
        <v>928128</v>
      </c>
      <c r="L137" s="11">
        <v>815891</v>
      </c>
      <c r="M137" s="11">
        <v>817346</v>
      </c>
      <c r="N137" s="11">
        <v>794263</v>
      </c>
      <c r="O137" s="11">
        <v>762686</v>
      </c>
      <c r="P137" s="11">
        <v>711335</v>
      </c>
      <c r="Q137" s="11">
        <v>617714</v>
      </c>
      <c r="R137" s="11">
        <v>554728</v>
      </c>
      <c r="S137" s="11">
        <v>387887</v>
      </c>
      <c r="T137" s="11">
        <v>249963</v>
      </c>
      <c r="U137" s="11">
        <v>208818</v>
      </c>
      <c r="V137" s="11">
        <v>12749410</v>
      </c>
      <c r="X137" s="90">
        <v>2021</v>
      </c>
      <c r="Y137" s="11">
        <v>733102</v>
      </c>
      <c r="Z137" s="11">
        <v>784926</v>
      </c>
      <c r="AA137" s="11">
        <v>788254</v>
      </c>
      <c r="AB137" s="11">
        <v>717331</v>
      </c>
      <c r="AC137" s="11">
        <v>785839</v>
      </c>
      <c r="AD137" s="11">
        <v>902967</v>
      </c>
      <c r="AE137" s="11">
        <v>958664</v>
      </c>
      <c r="AF137" s="11">
        <v>938968</v>
      </c>
      <c r="AG137" s="11">
        <v>838500</v>
      </c>
      <c r="AH137" s="11">
        <v>832618</v>
      </c>
      <c r="AI137" s="11">
        <v>817482</v>
      </c>
      <c r="AJ137" s="11">
        <v>788117</v>
      </c>
      <c r="AK137" s="11">
        <v>754125</v>
      </c>
      <c r="AL137" s="11">
        <v>662761</v>
      </c>
      <c r="AM137" s="11">
        <v>592099</v>
      </c>
      <c r="AN137" s="11">
        <v>419384</v>
      </c>
      <c r="AO137" s="11">
        <v>295455</v>
      </c>
      <c r="AP137" s="11">
        <v>325410</v>
      </c>
      <c r="AQ137" s="11">
        <v>12936002</v>
      </c>
      <c r="AS137" s="90">
        <v>2021</v>
      </c>
      <c r="AT137" s="11">
        <v>1509001</v>
      </c>
      <c r="AU137" s="11">
        <v>1616307</v>
      </c>
      <c r="AV137" s="11">
        <v>1623574</v>
      </c>
      <c r="AW137" s="11">
        <v>1479212</v>
      </c>
      <c r="AX137" s="11">
        <v>1622904</v>
      </c>
      <c r="AY137" s="11">
        <v>1821501</v>
      </c>
      <c r="AZ137" s="11">
        <v>1899235</v>
      </c>
      <c r="BA137" s="11">
        <v>1867096</v>
      </c>
      <c r="BB137" s="11">
        <v>1654391</v>
      </c>
      <c r="BC137" s="11">
        <v>1649964</v>
      </c>
      <c r="BD137" s="11">
        <v>1611745</v>
      </c>
      <c r="BE137" s="11">
        <v>1550803</v>
      </c>
      <c r="BF137" s="11">
        <v>1465460</v>
      </c>
      <c r="BG137" s="11">
        <v>1280475</v>
      </c>
      <c r="BH137" s="11">
        <v>1146827</v>
      </c>
      <c r="BI137" s="11">
        <v>807271</v>
      </c>
      <c r="BJ137" s="11">
        <v>545418</v>
      </c>
      <c r="BK137" s="11">
        <v>534228</v>
      </c>
      <c r="BL137" s="11">
        <v>25685412</v>
      </c>
      <c r="BN137" s="90">
        <v>2021</v>
      </c>
    </row>
    <row r="138" spans="2:66">
      <c r="B138" s="188" t="s">
        <v>219</v>
      </c>
      <c r="C138" s="90">
        <v>2022</v>
      </c>
      <c r="D138" s="11">
        <v>777249</v>
      </c>
      <c r="E138" s="11">
        <v>829482</v>
      </c>
      <c r="F138" s="11">
        <v>842072</v>
      </c>
      <c r="G138" s="11">
        <v>790824</v>
      </c>
      <c r="H138" s="11">
        <v>845934</v>
      </c>
      <c r="I138" s="11">
        <v>924551</v>
      </c>
      <c r="J138" s="11">
        <v>947616</v>
      </c>
      <c r="K138" s="11">
        <v>940349</v>
      </c>
      <c r="L138" s="11">
        <v>841766</v>
      </c>
      <c r="M138" s="11">
        <v>803089</v>
      </c>
      <c r="N138" s="11">
        <v>813907</v>
      </c>
      <c r="O138" s="11">
        <v>754523</v>
      </c>
      <c r="P138" s="11">
        <v>725528</v>
      </c>
      <c r="Q138" s="11">
        <v>627318</v>
      </c>
      <c r="R138" s="11">
        <v>551164</v>
      </c>
      <c r="S138" s="11">
        <v>418672</v>
      </c>
      <c r="T138" s="11">
        <v>260286</v>
      </c>
      <c r="U138" s="11">
        <v>215819</v>
      </c>
      <c r="V138" s="11">
        <v>12910149</v>
      </c>
      <c r="X138" s="90">
        <v>2022</v>
      </c>
      <c r="Y138" s="11">
        <v>735823</v>
      </c>
      <c r="Z138" s="11">
        <v>782645</v>
      </c>
      <c r="AA138" s="11">
        <v>796689</v>
      </c>
      <c r="AB138" s="11">
        <v>743095</v>
      </c>
      <c r="AC138" s="11">
        <v>791764</v>
      </c>
      <c r="AD138" s="11">
        <v>902567</v>
      </c>
      <c r="AE138" s="11">
        <v>968014</v>
      </c>
      <c r="AF138" s="11">
        <v>954156</v>
      </c>
      <c r="AG138" s="11">
        <v>863042</v>
      </c>
      <c r="AH138" s="11">
        <v>819401</v>
      </c>
      <c r="AI138" s="11">
        <v>839782</v>
      </c>
      <c r="AJ138" s="11">
        <v>780288</v>
      </c>
      <c r="AK138" s="11">
        <v>766901</v>
      </c>
      <c r="AL138" s="11">
        <v>675623</v>
      </c>
      <c r="AM138" s="11">
        <v>593741</v>
      </c>
      <c r="AN138" s="11">
        <v>454173</v>
      </c>
      <c r="AO138" s="11">
        <v>305187</v>
      </c>
      <c r="AP138" s="11">
        <v>331359</v>
      </c>
      <c r="AQ138" s="11">
        <v>13104250</v>
      </c>
      <c r="AS138" s="90">
        <v>2022</v>
      </c>
      <c r="AT138" s="11">
        <v>1513072</v>
      </c>
      <c r="AU138" s="11">
        <v>1612127</v>
      </c>
      <c r="AV138" s="11">
        <v>1638761</v>
      </c>
      <c r="AW138" s="11">
        <v>1533919</v>
      </c>
      <c r="AX138" s="11">
        <v>1637698</v>
      </c>
      <c r="AY138" s="11">
        <v>1827118</v>
      </c>
      <c r="AZ138" s="11">
        <v>1915630</v>
      </c>
      <c r="BA138" s="11">
        <v>1894505</v>
      </c>
      <c r="BB138" s="11">
        <v>1704808</v>
      </c>
      <c r="BC138" s="11">
        <v>1622490</v>
      </c>
      <c r="BD138" s="11">
        <v>1653689</v>
      </c>
      <c r="BE138" s="11">
        <v>1534811</v>
      </c>
      <c r="BF138" s="11">
        <v>1492429</v>
      </c>
      <c r="BG138" s="11">
        <v>1302941</v>
      </c>
      <c r="BH138" s="11">
        <v>1144905</v>
      </c>
      <c r="BI138" s="11">
        <v>872845</v>
      </c>
      <c r="BJ138" s="11">
        <v>565473</v>
      </c>
      <c r="BK138" s="11">
        <v>547178</v>
      </c>
      <c r="BL138" s="11">
        <v>26014399</v>
      </c>
      <c r="BN138" s="90">
        <v>2022</v>
      </c>
    </row>
    <row r="139" spans="2:66">
      <c r="B139" s="188" t="s">
        <v>220</v>
      </c>
      <c r="C139" s="90">
        <v>2023</v>
      </c>
      <c r="D139" s="11">
        <v>778296</v>
      </c>
      <c r="E139" s="11">
        <v>828201</v>
      </c>
      <c r="F139" s="11">
        <v>851838</v>
      </c>
      <c r="G139" s="11">
        <v>830510</v>
      </c>
      <c r="H139" s="11">
        <v>897123</v>
      </c>
      <c r="I139" s="11">
        <v>973969</v>
      </c>
      <c r="J139" s="11">
        <v>983086</v>
      </c>
      <c r="K139" s="11">
        <v>961138</v>
      </c>
      <c r="L139" s="11">
        <v>881606</v>
      </c>
      <c r="M139" s="11">
        <v>797536</v>
      </c>
      <c r="N139" s="11">
        <v>826516</v>
      </c>
      <c r="O139" s="11">
        <v>748378</v>
      </c>
      <c r="P139" s="11">
        <v>738131</v>
      </c>
      <c r="Q139" s="11">
        <v>637572</v>
      </c>
      <c r="R139" s="11">
        <v>553160</v>
      </c>
      <c r="S139" s="11">
        <v>445969</v>
      </c>
      <c r="T139" s="11">
        <v>268904</v>
      </c>
      <c r="U139" s="11">
        <v>223704</v>
      </c>
      <c r="V139" s="11">
        <v>13225637</v>
      </c>
      <c r="X139" s="90">
        <v>2023</v>
      </c>
      <c r="Y139" s="11">
        <v>737707</v>
      </c>
      <c r="Z139" s="11">
        <v>782196</v>
      </c>
      <c r="AA139" s="11">
        <v>805543</v>
      </c>
      <c r="AB139" s="11">
        <v>778317</v>
      </c>
      <c r="AC139" s="11">
        <v>834812</v>
      </c>
      <c r="AD139" s="11">
        <v>947680</v>
      </c>
      <c r="AE139" s="11">
        <v>999506</v>
      </c>
      <c r="AF139" s="11">
        <v>976728</v>
      </c>
      <c r="AG139" s="11">
        <v>898590</v>
      </c>
      <c r="AH139" s="11">
        <v>816669</v>
      </c>
      <c r="AI139" s="11">
        <v>853770</v>
      </c>
      <c r="AJ139" s="11">
        <v>775225</v>
      </c>
      <c r="AK139" s="11">
        <v>778570</v>
      </c>
      <c r="AL139" s="11">
        <v>689379</v>
      </c>
      <c r="AM139" s="11">
        <v>601922</v>
      </c>
      <c r="AN139" s="11">
        <v>484969</v>
      </c>
      <c r="AO139" s="11">
        <v>314184</v>
      </c>
      <c r="AP139" s="11">
        <v>337140</v>
      </c>
      <c r="AQ139" s="11">
        <v>13412907</v>
      </c>
      <c r="AS139" s="90">
        <v>2023</v>
      </c>
      <c r="AT139" s="11">
        <v>1516003</v>
      </c>
      <c r="AU139" s="11">
        <v>1610397</v>
      </c>
      <c r="AV139" s="11">
        <v>1657381</v>
      </c>
      <c r="AW139" s="11">
        <v>1608827</v>
      </c>
      <c r="AX139" s="11">
        <v>1731935</v>
      </c>
      <c r="AY139" s="11">
        <v>1921649</v>
      </c>
      <c r="AZ139" s="11">
        <v>1982592</v>
      </c>
      <c r="BA139" s="11">
        <v>1937866</v>
      </c>
      <c r="BB139" s="11">
        <v>1780196</v>
      </c>
      <c r="BC139" s="11">
        <v>1614205</v>
      </c>
      <c r="BD139" s="11">
        <v>1680286</v>
      </c>
      <c r="BE139" s="11">
        <v>1523603</v>
      </c>
      <c r="BF139" s="11">
        <v>1516701</v>
      </c>
      <c r="BG139" s="11">
        <v>1326951</v>
      </c>
      <c r="BH139" s="11">
        <v>1155082</v>
      </c>
      <c r="BI139" s="11">
        <v>930938</v>
      </c>
      <c r="BJ139" s="11">
        <v>583088</v>
      </c>
      <c r="BK139" s="11">
        <v>560844</v>
      </c>
      <c r="BL139" s="11">
        <v>26638544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E3" sqref="E3"/>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Vaccine-preventable diseases (ICD-10 A33–A37, A80, B01, B05, B06, B15, B16, B17.0, B18.0, B18.1, B18.9, B19, B26), 1997–2022</v>
      </c>
      <c r="C1" s="95"/>
      <c r="D1" s="95"/>
      <c r="G1" s="1"/>
      <c r="H1" s="1"/>
      <c r="I1" s="1"/>
      <c r="J1" s="1"/>
    </row>
    <row r="2" spans="1:11" ht="21" customHeight="1">
      <c r="A2" s="151"/>
      <c r="B2" s="7" t="s">
        <v>0</v>
      </c>
      <c r="E2" s="97" t="s">
        <v>177</v>
      </c>
    </row>
    <row r="3" spans="1:11" s="6" customFormat="1" ht="28.9" customHeight="1">
      <c r="B3" s="92" t="s">
        <v>61</v>
      </c>
      <c r="E3" s="191" t="s">
        <v>213</v>
      </c>
      <c r="F3" s="142" t="s">
        <v>153</v>
      </c>
      <c r="G3" s="148">
        <v>2019</v>
      </c>
      <c r="H3" s="1"/>
      <c r="I3" s="1"/>
      <c r="J3" s="1"/>
    </row>
    <row r="4" spans="1:11" ht="28.9" customHeight="1">
      <c r="B4" s="96" t="s">
        <v>148</v>
      </c>
      <c r="E4" s="196" t="s">
        <v>214</v>
      </c>
      <c r="F4" s="98" t="s">
        <v>154</v>
      </c>
      <c r="G4" s="148">
        <v>2020</v>
      </c>
    </row>
    <row r="5" spans="1:11" ht="28.9" customHeight="1">
      <c r="B5" s="97" t="s">
        <v>52</v>
      </c>
      <c r="C5" s="97" t="s">
        <v>152</v>
      </c>
      <c r="D5" s="97" t="s">
        <v>59</v>
      </c>
      <c r="E5" s="99" t="str">
        <f>CONCATENATE("[",E4,"]",E3)</f>
        <v>[GRIM_output_2.xlsx]GRIM0115</v>
      </c>
      <c r="F5" s="98" t="s">
        <v>155</v>
      </c>
      <c r="G5" s="148" t="s">
        <v>206</v>
      </c>
    </row>
    <row r="6" spans="1:11" ht="28.9" customHeight="1">
      <c r="B6" s="195" t="s">
        <v>225</v>
      </c>
      <c r="C6" s="195" t="s">
        <v>222</v>
      </c>
      <c r="D6" s="195">
        <v>1997</v>
      </c>
      <c r="F6" s="98" t="s">
        <v>146</v>
      </c>
      <c r="G6" s="93">
        <v>2024</v>
      </c>
    </row>
    <row r="7" spans="1:11" ht="28.9" customHeight="1">
      <c r="B7" s="145" t="s">
        <v>53</v>
      </c>
      <c r="C7" s="145" t="s">
        <v>152</v>
      </c>
      <c r="D7" s="145" t="s">
        <v>60</v>
      </c>
      <c r="E7" s="197" t="s">
        <v>144</v>
      </c>
      <c r="F7" s="98" t="s">
        <v>110</v>
      </c>
      <c r="G7" s="99" t="str">
        <f>"Australian Institute of Health and Welfare ("&amp;$G$6 &amp;") General Record of Incidence of Mortality (GRIM) books " &amp;$D$8 &amp; ": "&amp;$B$6 &amp;", AIHW, Australian Government."</f>
        <v>Australian Institute of Health and Welfare (2024) General Record of Incidence of Mortality (GRIM) books 2022: Vaccine-preventable diseases, AIHW, Australian Government.</v>
      </c>
      <c r="H7" s="99"/>
      <c r="I7" s="99"/>
      <c r="J7" s="99"/>
      <c r="K7" s="99"/>
    </row>
    <row r="8" spans="1:11" ht="28.9" customHeight="1">
      <c r="B8" s="195" t="s">
        <v>226</v>
      </c>
      <c r="C8" s="195" t="s">
        <v>227</v>
      </c>
      <c r="D8" s="143">
        <v>2022</v>
      </c>
      <c r="E8" s="144">
        <f ca="1">CELL("row",INDEX(Deaths!$B$14:$B$132,MATCH($D$8,Deaths!$B$14:$B$132,0),0))</f>
        <v>129</v>
      </c>
    </row>
    <row r="10" spans="1:11">
      <c r="B10" s="97" t="s">
        <v>44</v>
      </c>
      <c r="D10" s="101"/>
      <c r="E10" s="102"/>
      <c r="F10" s="103" t="s">
        <v>2</v>
      </c>
      <c r="G10" s="104" t="s">
        <v>90</v>
      </c>
      <c r="I10" s="105"/>
    </row>
    <row r="11" spans="1:11">
      <c r="B11" s="100" t="s">
        <v>183</v>
      </c>
      <c r="C11" s="195" t="s">
        <v>24</v>
      </c>
      <c r="D11" s="106"/>
      <c r="F11" s="108" t="s">
        <v>6</v>
      </c>
      <c r="G11" s="107">
        <v>1</v>
      </c>
    </row>
    <row r="12" spans="1:11">
      <c r="B12" s="100" t="s">
        <v>101</v>
      </c>
      <c r="C12" s="195" t="s">
        <v>24</v>
      </c>
      <c r="D12" s="79"/>
      <c r="F12" s="108" t="s">
        <v>7</v>
      </c>
      <c r="G12" s="107">
        <v>2</v>
      </c>
    </row>
    <row r="13" spans="1:11">
      <c r="B13" s="100" t="s">
        <v>102</v>
      </c>
      <c r="C13" s="195" t="s">
        <v>24</v>
      </c>
      <c r="D13" s="79"/>
      <c r="F13" s="108" t="s">
        <v>8</v>
      </c>
      <c r="G13" s="107">
        <v>3</v>
      </c>
    </row>
    <row r="14" spans="1:11">
      <c r="B14" s="100" t="s">
        <v>103</v>
      </c>
      <c r="C14" s="195" t="s">
        <v>24</v>
      </c>
      <c r="F14" s="108" t="s">
        <v>9</v>
      </c>
      <c r="G14" s="107">
        <v>4</v>
      </c>
    </row>
    <row r="15" spans="1:11">
      <c r="B15" s="100" t="s">
        <v>104</v>
      </c>
      <c r="C15" s="195" t="s">
        <v>24</v>
      </c>
      <c r="F15" s="108" t="s">
        <v>10</v>
      </c>
      <c r="G15" s="107">
        <v>5</v>
      </c>
    </row>
    <row r="16" spans="1:11">
      <c r="B16" s="100" t="s">
        <v>105</v>
      </c>
      <c r="C16" s="195" t="s">
        <v>24</v>
      </c>
      <c r="F16" s="108" t="s">
        <v>11</v>
      </c>
      <c r="G16" s="107">
        <v>6</v>
      </c>
    </row>
    <row r="17" spans="1:20">
      <c r="B17" s="100" t="s">
        <v>106</v>
      </c>
      <c r="C17" s="195" t="s">
        <v>24</v>
      </c>
      <c r="F17" s="108" t="s">
        <v>12</v>
      </c>
      <c r="G17" s="107">
        <v>7</v>
      </c>
    </row>
    <row r="18" spans="1:20">
      <c r="B18" s="100" t="s">
        <v>107</v>
      </c>
      <c r="C18" s="195" t="s">
        <v>24</v>
      </c>
      <c r="F18" s="108" t="s">
        <v>13</v>
      </c>
      <c r="G18" s="107">
        <v>8</v>
      </c>
    </row>
    <row r="19" spans="1:20">
      <c r="B19" s="100" t="s">
        <v>108</v>
      </c>
      <c r="C19" s="195" t="s">
        <v>24</v>
      </c>
      <c r="F19" s="108" t="s">
        <v>14</v>
      </c>
      <c r="G19" s="107">
        <v>9</v>
      </c>
    </row>
    <row r="20" spans="1:20" ht="30">
      <c r="B20" s="100" t="s">
        <v>184</v>
      </c>
      <c r="C20" s="195" t="s">
        <v>222</v>
      </c>
      <c r="F20" s="108" t="s">
        <v>15</v>
      </c>
      <c r="G20" s="107">
        <v>10</v>
      </c>
    </row>
    <row r="21" spans="1:20">
      <c r="D21" s="63" t="s">
        <v>143</v>
      </c>
      <c r="F21" s="108" t="s">
        <v>16</v>
      </c>
      <c r="G21" s="107">
        <v>11</v>
      </c>
    </row>
    <row r="22" spans="1:20">
      <c r="B22" s="97" t="s">
        <v>56</v>
      </c>
      <c r="D22" s="63" t="s">
        <v>140</v>
      </c>
      <c r="E22" s="99" t="str">
        <f ca="1">"Admin!"&amp;CELL("address",INDEX($B$57:$H$175,MATCH($D$6,$B$57:$B$175,0),1))</f>
        <v>Admin!$B$147</v>
      </c>
      <c r="F22" s="108" t="s">
        <v>17</v>
      </c>
      <c r="G22" s="107">
        <v>12</v>
      </c>
    </row>
    <row r="23" spans="1:20">
      <c r="B23" s="195" t="s">
        <v>223</v>
      </c>
      <c r="D23" s="63" t="s">
        <v>141</v>
      </c>
      <c r="E23" s="99" t="str">
        <f ca="1">CELL("address",INDEX($B$57:$H$175,MATCH($D$8,$B$57:$B$175,0),1))</f>
        <v>$B$172</v>
      </c>
      <c r="F23" s="108" t="s">
        <v>18</v>
      </c>
      <c r="G23" s="107">
        <v>13</v>
      </c>
    </row>
    <row r="24" spans="1:20">
      <c r="B24" s="97" t="s">
        <v>54</v>
      </c>
      <c r="C24" s="97" t="s">
        <v>55</v>
      </c>
      <c r="D24" s="63" t="s">
        <v>142</v>
      </c>
      <c r="E24" s="99" t="str">
        <f ca="1">$E$22&amp;":"&amp;$E$23</f>
        <v>Admin!$B$147:$B$172</v>
      </c>
      <c r="F24" s="108" t="s">
        <v>19</v>
      </c>
      <c r="G24" s="107">
        <v>14</v>
      </c>
    </row>
    <row r="25" spans="1:20">
      <c r="B25" s="195" t="s">
        <v>223</v>
      </c>
      <c r="C25" s="195" t="s">
        <v>216</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Vaccine-preventable diseases (ICD-10 A33–A37, A80, B01, B05, B06, B15, B16, B17.0, B18.0, B18.1, B18.9, B19, B26), by sex, 2022</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0</v>
      </c>
      <c r="D32" s="113">
        <f ca="1">INDIRECT("Rates!D"&amp;$E$8)</f>
        <v>0</v>
      </c>
      <c r="E32" s="113">
        <f ca="1">INDIRECT("Rates!E"&amp;$E$8)</f>
        <v>0</v>
      </c>
      <c r="F32" s="113">
        <f ca="1">INDIRECT("Rates!F"&amp;$E$8)</f>
        <v>0</v>
      </c>
      <c r="G32" s="113">
        <f ca="1">INDIRECT("Rates!G"&amp;$E$8)</f>
        <v>0</v>
      </c>
      <c r="H32" s="113">
        <f ca="1">INDIRECT("Rates!H"&amp;$E$8)</f>
        <v>0</v>
      </c>
      <c r="I32" s="113">
        <f ca="1">INDIRECT("Rates!I"&amp;$E$8)</f>
        <v>0</v>
      </c>
      <c r="J32" s="113">
        <f ca="1">INDIRECT("Rates!J"&amp;$E$8)</f>
        <v>0</v>
      </c>
      <c r="K32" s="113">
        <f ca="1">INDIRECT("Rates!K"&amp;$E$8)</f>
        <v>0</v>
      </c>
      <c r="L32" s="113">
        <f ca="1">INDIRECT("Rates!L"&amp;$E$8)</f>
        <v>0.24903839999999999</v>
      </c>
      <c r="M32" s="113">
        <f ca="1">INDIRECT("Rates!M"&amp;$E$8)</f>
        <v>0.12286420000000001</v>
      </c>
      <c r="N32" s="113">
        <f ca="1">INDIRECT("Rates!N"&amp;$E$8)</f>
        <v>0.13253409999999999</v>
      </c>
      <c r="O32" s="113">
        <f ca="1">INDIRECT("Rates!O"&amp;$E$8)</f>
        <v>0.5513226</v>
      </c>
      <c r="P32" s="113">
        <f ca="1">INDIRECT("Rates!P"&amp;$E$8)</f>
        <v>0.4782264</v>
      </c>
      <c r="Q32" s="113">
        <f ca="1">INDIRECT("Rates!Q"&amp;$E$8)</f>
        <v>0.36286839999999998</v>
      </c>
      <c r="R32" s="113">
        <f ca="1">INDIRECT("Rates!R"&amp;$E$8)</f>
        <v>0.71655139999999995</v>
      </c>
      <c r="S32" s="113">
        <f ca="1">INDIRECT("Rates!S"&amp;$E$8)</f>
        <v>0.76838550000000005</v>
      </c>
      <c r="T32" s="113">
        <f ca="1">INDIRECT("Rates!T"&amp;$E$8)</f>
        <v>0.92670249999999998</v>
      </c>
    </row>
    <row r="33" spans="1:21">
      <c r="B33" s="101" t="s">
        <v>186</v>
      </c>
      <c r="C33" s="113">
        <f ca="1">INDIRECT("Rates!Y"&amp;$E$8)</f>
        <v>0</v>
      </c>
      <c r="D33" s="113">
        <f ca="1">INDIRECT("Rates!Z"&amp;$E$8)</f>
        <v>0</v>
      </c>
      <c r="E33" s="113">
        <f ca="1">INDIRECT("Rates!AA"&amp;$E$8)</f>
        <v>0</v>
      </c>
      <c r="F33" s="113">
        <f ca="1">INDIRECT("Rates!AB"&amp;$E$8)</f>
        <v>0</v>
      </c>
      <c r="G33" s="113">
        <f ca="1">INDIRECT("Rates!AC"&amp;$E$8)</f>
        <v>0</v>
      </c>
      <c r="H33" s="113">
        <f ca="1">INDIRECT("Rates!AD"&amp;$E$8)</f>
        <v>0</v>
      </c>
      <c r="I33" s="113">
        <f ca="1">INDIRECT("Rates!AE"&amp;$E$8)</f>
        <v>0</v>
      </c>
      <c r="J33" s="113">
        <f ca="1">INDIRECT("Rates!AF"&amp;$E$8)</f>
        <v>0</v>
      </c>
      <c r="K33" s="113">
        <f ca="1">INDIRECT("Rates!AG"&amp;$E$8)</f>
        <v>0.11586920000000001</v>
      </c>
      <c r="L33" s="113">
        <f ca="1">INDIRECT("Rates!AH"&amp;$E$8)</f>
        <v>0</v>
      </c>
      <c r="M33" s="113">
        <f ca="1">INDIRECT("Rates!AI"&amp;$E$8)</f>
        <v>0</v>
      </c>
      <c r="N33" s="113">
        <f ca="1">INDIRECT("Rates!AJ"&amp;$E$8)</f>
        <v>0.12815779999999999</v>
      </c>
      <c r="O33" s="113">
        <f ca="1">INDIRECT("Rates!AK"&amp;$E$8)</f>
        <v>0.13039490000000001</v>
      </c>
      <c r="P33" s="113">
        <f ca="1">INDIRECT("Rates!AL"&amp;$E$8)</f>
        <v>0.14801149999999999</v>
      </c>
      <c r="Q33" s="113">
        <f ca="1">INDIRECT("Rates!AM"&amp;$E$8)</f>
        <v>0.16842360000000001</v>
      </c>
      <c r="R33" s="113">
        <f ca="1">INDIRECT("Rates!AN"&amp;$E$8)</f>
        <v>0.2201804</v>
      </c>
      <c r="S33" s="113">
        <f ca="1">INDIRECT("Rates!AO"&amp;$E$8)</f>
        <v>0.98300390000000004</v>
      </c>
      <c r="T33" s="113">
        <f ca="1">INDIRECT("Rates!AP"&amp;$E$8)</f>
        <v>1.2071499000000001</v>
      </c>
    </row>
    <row r="35" spans="1:21">
      <c r="A35" s="63">
        <v>2</v>
      </c>
      <c r="B35" s="96" t="str">
        <f>"Number of deaths due to " &amp;Admin!B6&amp;" (ICD-10 "&amp;UPPER(Admin!C6)&amp;"), by sex and age group, " &amp;Admin!D8</f>
        <v>Number of deaths due to Vaccine-preventable diseases (ICD-10 A33–A37, A80, B01, B05, B06, B15, B16, B17.0, B18.0, B18.1, B18.9, B19, B26), by sex and age group, 2022</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0</v>
      </c>
      <c r="D38" s="113">
        <f ca="1">INDIRECT("Deaths!D"&amp;$E$8)</f>
        <v>0</v>
      </c>
      <c r="E38" s="113">
        <f ca="1">INDIRECT("Deaths!E"&amp;$E$8)</f>
        <v>0</v>
      </c>
      <c r="F38" s="113">
        <f ca="1">INDIRECT("Deaths!F"&amp;$E$8)</f>
        <v>0</v>
      </c>
      <c r="G38" s="113">
        <f ca="1">INDIRECT("Deaths!G"&amp;$E$8)</f>
        <v>0</v>
      </c>
      <c r="H38" s="113">
        <f ca="1">INDIRECT("Deaths!H"&amp;$E$8)</f>
        <v>0</v>
      </c>
      <c r="I38" s="113">
        <f ca="1">INDIRECT("Deaths!I"&amp;$E$8)</f>
        <v>0</v>
      </c>
      <c r="J38" s="113">
        <f ca="1">INDIRECT("Deaths!J"&amp;$E$8)</f>
        <v>0</v>
      </c>
      <c r="K38" s="113">
        <f ca="1">INDIRECT("Deaths!K"&amp;$E$8)</f>
        <v>0</v>
      </c>
      <c r="L38" s="113">
        <f ca="1">INDIRECT("Deaths!L"&amp;$E$8)</f>
        <v>2</v>
      </c>
      <c r="M38" s="113">
        <f ca="1">INDIRECT("Deaths!M"&amp;$E$8)</f>
        <v>1</v>
      </c>
      <c r="N38" s="113">
        <f ca="1">INDIRECT("Deaths!N"&amp;$E$8)</f>
        <v>1</v>
      </c>
      <c r="O38" s="113">
        <f ca="1">INDIRECT("Deaths!O"&amp;$E$8)</f>
        <v>4</v>
      </c>
      <c r="P38" s="113">
        <f ca="1">INDIRECT("Deaths!P"&amp;$E$8)</f>
        <v>3</v>
      </c>
      <c r="Q38" s="113">
        <f ca="1">INDIRECT("Deaths!Q"&amp;$E$8)</f>
        <v>2</v>
      </c>
      <c r="R38" s="113">
        <f ca="1">INDIRECT("Deaths!R"&amp;$E$8)</f>
        <v>3</v>
      </c>
      <c r="S38" s="113">
        <f ca="1">INDIRECT("Deaths!S"&amp;$E$8)</f>
        <v>2</v>
      </c>
      <c r="T38" s="113">
        <f ca="1">INDIRECT("Deaths!T"&amp;$E$8)</f>
        <v>2</v>
      </c>
      <c r="U38" s="115">
        <f ca="1">SUM(C38:T38)</f>
        <v>20</v>
      </c>
    </row>
    <row r="39" spans="1:21">
      <c r="B39" s="63" t="s">
        <v>63</v>
      </c>
      <c r="C39" s="113">
        <f ca="1">INDIRECT("Deaths!Y"&amp;$E$8)</f>
        <v>0</v>
      </c>
      <c r="D39" s="113">
        <f ca="1">INDIRECT("Deaths!Z"&amp;$E$8)</f>
        <v>0</v>
      </c>
      <c r="E39" s="113">
        <f ca="1">INDIRECT("Deaths!AA"&amp;$E$8)</f>
        <v>0</v>
      </c>
      <c r="F39" s="113">
        <f ca="1">INDIRECT("Deaths!AB"&amp;$E$8)</f>
        <v>0</v>
      </c>
      <c r="G39" s="113">
        <f ca="1">INDIRECT("Deaths!AC"&amp;$E$8)</f>
        <v>0</v>
      </c>
      <c r="H39" s="113">
        <f ca="1">INDIRECT("Deaths!AD"&amp;$E$8)</f>
        <v>0</v>
      </c>
      <c r="I39" s="113">
        <f ca="1">INDIRECT("Deaths!AE"&amp;$E$8)</f>
        <v>0</v>
      </c>
      <c r="J39" s="113">
        <f ca="1">INDIRECT("Deaths!AF"&amp;$E$8)</f>
        <v>0</v>
      </c>
      <c r="K39" s="113">
        <f ca="1">INDIRECT("Deaths!AG"&amp;$E$8)</f>
        <v>1</v>
      </c>
      <c r="L39" s="113">
        <f ca="1">INDIRECT("Deaths!AH"&amp;$E$8)</f>
        <v>0</v>
      </c>
      <c r="M39" s="113">
        <f ca="1">INDIRECT("Deaths!AI"&amp;$E$8)</f>
        <v>0</v>
      </c>
      <c r="N39" s="113">
        <f ca="1">INDIRECT("Deaths!AJ"&amp;$E$8)</f>
        <v>1</v>
      </c>
      <c r="O39" s="113">
        <f ca="1">INDIRECT("Deaths!AK"&amp;$E$8)</f>
        <v>1</v>
      </c>
      <c r="P39" s="113">
        <f ca="1">INDIRECT("Deaths!AL"&amp;$E$8)</f>
        <v>1</v>
      </c>
      <c r="Q39" s="113">
        <f ca="1">INDIRECT("Deaths!AM"&amp;$E$8)</f>
        <v>1</v>
      </c>
      <c r="R39" s="113">
        <f ca="1">INDIRECT("Deaths!AN"&amp;$E$8)</f>
        <v>1</v>
      </c>
      <c r="S39" s="113">
        <f ca="1">INDIRECT("Deaths!AO"&amp;$E$8)</f>
        <v>3</v>
      </c>
      <c r="T39" s="113">
        <f ca="1">INDIRECT("Deaths!AP"&amp;$E$8)</f>
        <v>4</v>
      </c>
      <c r="U39" s="115">
        <f ca="1">SUM(C39:T39)</f>
        <v>13</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0</v>
      </c>
      <c r="D42" s="117">
        <f t="shared" ref="D42:T42" ca="1" si="0">-1*D38</f>
        <v>0</v>
      </c>
      <c r="E42" s="117">
        <f t="shared" ca="1" si="0"/>
        <v>0</v>
      </c>
      <c r="F42" s="117">
        <f t="shared" ca="1" si="0"/>
        <v>0</v>
      </c>
      <c r="G42" s="117">
        <f t="shared" ca="1" si="0"/>
        <v>0</v>
      </c>
      <c r="H42" s="117">
        <f t="shared" ca="1" si="0"/>
        <v>0</v>
      </c>
      <c r="I42" s="117">
        <f t="shared" ca="1" si="0"/>
        <v>0</v>
      </c>
      <c r="J42" s="117">
        <f t="shared" ca="1" si="0"/>
        <v>0</v>
      </c>
      <c r="K42" s="117">
        <f t="shared" ca="1" si="0"/>
        <v>0</v>
      </c>
      <c r="L42" s="117">
        <f t="shared" ca="1" si="0"/>
        <v>-2</v>
      </c>
      <c r="M42" s="117">
        <f t="shared" ca="1" si="0"/>
        <v>-1</v>
      </c>
      <c r="N42" s="117">
        <f t="shared" ca="1" si="0"/>
        <v>-1</v>
      </c>
      <c r="O42" s="117">
        <f t="shared" ca="1" si="0"/>
        <v>-4</v>
      </c>
      <c r="P42" s="117">
        <f t="shared" ca="1" si="0"/>
        <v>-3</v>
      </c>
      <c r="Q42" s="117">
        <f t="shared" ca="1" si="0"/>
        <v>-2</v>
      </c>
      <c r="R42" s="117">
        <f t="shared" ca="1" si="0"/>
        <v>-3</v>
      </c>
      <c r="S42" s="117">
        <f t="shared" ca="1" si="0"/>
        <v>-2</v>
      </c>
      <c r="T42" s="117">
        <f t="shared" ca="1" si="0"/>
        <v>-2</v>
      </c>
      <c r="U42" s="79"/>
    </row>
    <row r="43" spans="1:21">
      <c r="B43" s="63" t="s">
        <v>63</v>
      </c>
      <c r="C43" s="117">
        <f ca="1">C39</f>
        <v>0</v>
      </c>
      <c r="D43" s="117">
        <f t="shared" ref="D43:T43" ca="1" si="1">D39</f>
        <v>0</v>
      </c>
      <c r="E43" s="117">
        <f t="shared" ca="1" si="1"/>
        <v>0</v>
      </c>
      <c r="F43" s="117">
        <f t="shared" ca="1" si="1"/>
        <v>0</v>
      </c>
      <c r="G43" s="117">
        <f t="shared" ca="1" si="1"/>
        <v>0</v>
      </c>
      <c r="H43" s="117">
        <f t="shared" ca="1" si="1"/>
        <v>0</v>
      </c>
      <c r="I43" s="117">
        <f t="shared" ca="1" si="1"/>
        <v>0</v>
      </c>
      <c r="J43" s="117">
        <f t="shared" ca="1" si="1"/>
        <v>0</v>
      </c>
      <c r="K43" s="117">
        <f t="shared" ca="1" si="1"/>
        <v>1</v>
      </c>
      <c r="L43" s="117">
        <f t="shared" ca="1" si="1"/>
        <v>0</v>
      </c>
      <c r="M43" s="117">
        <f t="shared" ca="1" si="1"/>
        <v>0</v>
      </c>
      <c r="N43" s="117">
        <f t="shared" ca="1" si="1"/>
        <v>1</v>
      </c>
      <c r="O43" s="117">
        <f t="shared" ca="1" si="1"/>
        <v>1</v>
      </c>
      <c r="P43" s="117">
        <f t="shared" ca="1" si="1"/>
        <v>1</v>
      </c>
      <c r="Q43" s="117">
        <f t="shared" ca="1" si="1"/>
        <v>1</v>
      </c>
      <c r="R43" s="117">
        <f t="shared" ca="1" si="1"/>
        <v>1</v>
      </c>
      <c r="S43" s="117">
        <f t="shared" ca="1" si="1"/>
        <v>3</v>
      </c>
      <c r="T43" s="117">
        <f t="shared" ca="1" si="1"/>
        <v>4</v>
      </c>
      <c r="U43" s="79"/>
    </row>
    <row r="45" spans="1:21">
      <c r="A45" s="63">
        <v>3</v>
      </c>
      <c r="B45" s="96" t="str">
        <f>"Number of deaths due to " &amp;Admin!B6&amp;" (ICD-10 "&amp;UPPER(Admin!C6)&amp;"), by sex and year, " &amp;Admin!D6&amp;"–" &amp;Admin!D8</f>
        <v>Number of deaths due to Vaccine-preventable diseases (ICD-10 A33–A37, A80, B01, B05, B06, B15, B16, B17.0, B18.0, B18.1, B18.9, B19, B26), by sex and year, 1997–2022</v>
      </c>
      <c r="C45" s="99"/>
      <c r="D45" s="99"/>
      <c r="E45" s="99"/>
    </row>
    <row r="46" spans="1:21">
      <c r="A46" s="63">
        <v>4</v>
      </c>
      <c r="B46" s="96" t="str">
        <f>"Age-standardised death rates for " &amp;Admin!B6&amp;" (ICD-10 "&amp;UPPER(Admin!C6)&amp;"), by sex and year, " &amp;Admin!D6&amp;"–" &amp;Admin!D8</f>
        <v>Age-standardised death rates for Vaccine-preventable diseases (ICD-10 A33–A37, A80, B01, B05, B06, B15, B16, B17.0, B18.0, B18.1, B18.9, B19, B26), by sex and year, 1997–2022</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t="str">
        <f>Deaths!V27</f>
        <v/>
      </c>
      <c r="D70" s="119" t="str">
        <f>Deaths!AR27</f>
        <v/>
      </c>
      <c r="E70" s="119" t="str">
        <f>Deaths!BN27</f>
        <v/>
      </c>
      <c r="F70" s="120" t="str">
        <f>Rates!V27</f>
        <v/>
      </c>
      <c r="G70" s="120" t="str">
        <f>Rates!AR27</f>
        <v/>
      </c>
      <c r="H70" s="120" t="str">
        <f>Rates!BN27</f>
        <v/>
      </c>
    </row>
    <row r="71" spans="2:8">
      <c r="B71" s="101">
        <v>1921</v>
      </c>
      <c r="C71" s="119" t="str">
        <f>Deaths!V28</f>
        <v/>
      </c>
      <c r="D71" s="119" t="str">
        <f>Deaths!AR28</f>
        <v/>
      </c>
      <c r="E71" s="119" t="str">
        <f>Deaths!BN28</f>
        <v/>
      </c>
      <c r="F71" s="120" t="str">
        <f>Rates!V28</f>
        <v/>
      </c>
      <c r="G71" s="120" t="str">
        <f>Rates!AR28</f>
        <v/>
      </c>
      <c r="H71" s="120" t="str">
        <f>Rates!BN28</f>
        <v/>
      </c>
    </row>
    <row r="72" spans="2:8">
      <c r="B72" s="101">
        <v>1922</v>
      </c>
      <c r="C72" s="119" t="str">
        <f>Deaths!V29</f>
        <v/>
      </c>
      <c r="D72" s="119" t="str">
        <f>Deaths!AR29</f>
        <v/>
      </c>
      <c r="E72" s="119" t="str">
        <f>Deaths!BN29</f>
        <v/>
      </c>
      <c r="F72" s="120" t="str">
        <f>Rates!V29</f>
        <v/>
      </c>
      <c r="G72" s="120" t="str">
        <f>Rates!AR29</f>
        <v/>
      </c>
      <c r="H72" s="120" t="str">
        <f>Rates!BN29</f>
        <v/>
      </c>
    </row>
    <row r="73" spans="2:8">
      <c r="B73" s="101">
        <v>1923</v>
      </c>
      <c r="C73" s="119" t="str">
        <f>Deaths!V30</f>
        <v/>
      </c>
      <c r="D73" s="119" t="str">
        <f>Deaths!AR30</f>
        <v/>
      </c>
      <c r="E73" s="119" t="str">
        <f>Deaths!BN30</f>
        <v/>
      </c>
      <c r="F73" s="120" t="str">
        <f>Rates!V30</f>
        <v/>
      </c>
      <c r="G73" s="120" t="str">
        <f>Rates!AR30</f>
        <v/>
      </c>
      <c r="H73" s="120" t="str">
        <f>Rates!BN30</f>
        <v/>
      </c>
    </row>
    <row r="74" spans="2:8">
      <c r="B74" s="101">
        <v>1924</v>
      </c>
      <c r="C74" s="119" t="str">
        <f>Deaths!V31</f>
        <v/>
      </c>
      <c r="D74" s="119" t="str">
        <f>Deaths!AR31</f>
        <v/>
      </c>
      <c r="E74" s="119" t="str">
        <f>Deaths!BN31</f>
        <v/>
      </c>
      <c r="F74" s="120" t="str">
        <f>Rates!V31</f>
        <v/>
      </c>
      <c r="G74" s="120" t="str">
        <f>Rates!AR31</f>
        <v/>
      </c>
      <c r="H74" s="120" t="str">
        <f>Rates!BN31</f>
        <v/>
      </c>
    </row>
    <row r="75" spans="2:8">
      <c r="B75" s="101">
        <v>1925</v>
      </c>
      <c r="C75" s="119" t="str">
        <f>Deaths!V32</f>
        <v/>
      </c>
      <c r="D75" s="119" t="str">
        <f>Deaths!AR32</f>
        <v/>
      </c>
      <c r="E75" s="119" t="str">
        <f>Deaths!BN32</f>
        <v/>
      </c>
      <c r="F75" s="120" t="str">
        <f>Rates!V32</f>
        <v/>
      </c>
      <c r="G75" s="120" t="str">
        <f>Rates!AR32</f>
        <v/>
      </c>
      <c r="H75" s="120" t="str">
        <f>Rates!BN32</f>
        <v/>
      </c>
    </row>
    <row r="76" spans="2:8">
      <c r="B76" s="101">
        <v>1926</v>
      </c>
      <c r="C76" s="119" t="str">
        <f>Deaths!V33</f>
        <v/>
      </c>
      <c r="D76" s="119" t="str">
        <f>Deaths!AR33</f>
        <v/>
      </c>
      <c r="E76" s="119" t="str">
        <f>Deaths!BN33</f>
        <v/>
      </c>
      <c r="F76" s="120" t="str">
        <f>Rates!V33</f>
        <v/>
      </c>
      <c r="G76" s="120" t="str">
        <f>Rates!AR33</f>
        <v/>
      </c>
      <c r="H76" s="120" t="str">
        <f>Rates!BN33</f>
        <v/>
      </c>
    </row>
    <row r="77" spans="2:8">
      <c r="B77" s="101">
        <v>1927</v>
      </c>
      <c r="C77" s="119" t="str">
        <f>Deaths!V34</f>
        <v/>
      </c>
      <c r="D77" s="119" t="str">
        <f>Deaths!AR34</f>
        <v/>
      </c>
      <c r="E77" s="119" t="str">
        <f>Deaths!BN34</f>
        <v/>
      </c>
      <c r="F77" s="120" t="str">
        <f>Rates!V34</f>
        <v/>
      </c>
      <c r="G77" s="120" t="str">
        <f>Rates!AR34</f>
        <v/>
      </c>
      <c r="H77" s="120" t="str">
        <f>Rates!BN34</f>
        <v/>
      </c>
    </row>
    <row r="78" spans="2:8">
      <c r="B78" s="101">
        <v>1928</v>
      </c>
      <c r="C78" s="119" t="str">
        <f>Deaths!V35</f>
        <v/>
      </c>
      <c r="D78" s="119" t="str">
        <f>Deaths!AR35</f>
        <v/>
      </c>
      <c r="E78" s="119" t="str">
        <f>Deaths!BN35</f>
        <v/>
      </c>
      <c r="F78" s="120" t="str">
        <f>Rates!V35</f>
        <v/>
      </c>
      <c r="G78" s="120" t="str">
        <f>Rates!AR35</f>
        <v/>
      </c>
      <c r="H78" s="120" t="str">
        <f>Rates!BN35</f>
        <v/>
      </c>
    </row>
    <row r="79" spans="2:8">
      <c r="B79" s="101">
        <v>1929</v>
      </c>
      <c r="C79" s="119" t="str">
        <f>Deaths!V36</f>
        <v/>
      </c>
      <c r="D79" s="119" t="str">
        <f>Deaths!AR36</f>
        <v/>
      </c>
      <c r="E79" s="119" t="str">
        <f>Deaths!BN36</f>
        <v/>
      </c>
      <c r="F79" s="120" t="str">
        <f>Rates!V36</f>
        <v/>
      </c>
      <c r="G79" s="120" t="str">
        <f>Rates!AR36</f>
        <v/>
      </c>
      <c r="H79" s="120" t="str">
        <f>Rates!BN36</f>
        <v/>
      </c>
    </row>
    <row r="80" spans="2:8">
      <c r="B80" s="101">
        <v>1930</v>
      </c>
      <c r="C80" s="119" t="str">
        <f>Deaths!V37</f>
        <v/>
      </c>
      <c r="D80" s="119" t="str">
        <f>Deaths!AR37</f>
        <v/>
      </c>
      <c r="E80" s="119" t="str">
        <f>Deaths!BN37</f>
        <v/>
      </c>
      <c r="F80" s="120" t="str">
        <f>Rates!V37</f>
        <v/>
      </c>
      <c r="G80" s="120" t="str">
        <f>Rates!AR37</f>
        <v/>
      </c>
      <c r="H80" s="120" t="str">
        <f>Rates!BN37</f>
        <v/>
      </c>
    </row>
    <row r="81" spans="2:8">
      <c r="B81" s="101">
        <v>1931</v>
      </c>
      <c r="C81" s="119" t="str">
        <f>Deaths!V38</f>
        <v/>
      </c>
      <c r="D81" s="119" t="str">
        <f>Deaths!AR38</f>
        <v/>
      </c>
      <c r="E81" s="119" t="str">
        <f>Deaths!BN38</f>
        <v/>
      </c>
      <c r="F81" s="120" t="str">
        <f>Rates!V38</f>
        <v/>
      </c>
      <c r="G81" s="120" t="str">
        <f>Rates!AR38</f>
        <v/>
      </c>
      <c r="H81" s="120" t="str">
        <f>Rates!BN38</f>
        <v/>
      </c>
    </row>
    <row r="82" spans="2:8">
      <c r="B82" s="101">
        <v>1932</v>
      </c>
      <c r="C82" s="119" t="str">
        <f>Deaths!V39</f>
        <v/>
      </c>
      <c r="D82" s="119" t="str">
        <f>Deaths!AR39</f>
        <v/>
      </c>
      <c r="E82" s="119" t="str">
        <f>Deaths!BN39</f>
        <v/>
      </c>
      <c r="F82" s="120" t="str">
        <f>Rates!V39</f>
        <v/>
      </c>
      <c r="G82" s="120" t="str">
        <f>Rates!AR39</f>
        <v/>
      </c>
      <c r="H82" s="120" t="str">
        <f>Rates!BN39</f>
        <v/>
      </c>
    </row>
    <row r="83" spans="2:8">
      <c r="B83" s="101">
        <v>1933</v>
      </c>
      <c r="C83" s="119" t="str">
        <f>Deaths!V40</f>
        <v/>
      </c>
      <c r="D83" s="119" t="str">
        <f>Deaths!AR40</f>
        <v/>
      </c>
      <c r="E83" s="119" t="str">
        <f>Deaths!BN40</f>
        <v/>
      </c>
      <c r="F83" s="120" t="str">
        <f>Rates!V40</f>
        <v/>
      </c>
      <c r="G83" s="120" t="str">
        <f>Rates!AR40</f>
        <v/>
      </c>
      <c r="H83" s="120" t="str">
        <f>Rates!BN40</f>
        <v/>
      </c>
    </row>
    <row r="84" spans="2:8">
      <c r="B84" s="101">
        <v>1934</v>
      </c>
      <c r="C84" s="119" t="str">
        <f>Deaths!V41</f>
        <v/>
      </c>
      <c r="D84" s="119" t="str">
        <f>Deaths!AR41</f>
        <v/>
      </c>
      <c r="E84" s="119" t="str">
        <f>Deaths!BN41</f>
        <v/>
      </c>
      <c r="F84" s="120" t="str">
        <f>Rates!V41</f>
        <v/>
      </c>
      <c r="G84" s="120" t="str">
        <f>Rates!AR41</f>
        <v/>
      </c>
      <c r="H84" s="120" t="str">
        <f>Rates!BN41</f>
        <v/>
      </c>
    </row>
    <row r="85" spans="2:8">
      <c r="B85" s="101">
        <v>1935</v>
      </c>
      <c r="C85" s="119" t="str">
        <f>Deaths!V42</f>
        <v/>
      </c>
      <c r="D85" s="119" t="str">
        <f>Deaths!AR42</f>
        <v/>
      </c>
      <c r="E85" s="119" t="str">
        <f>Deaths!BN42</f>
        <v/>
      </c>
      <c r="F85" s="120" t="str">
        <f>Rates!V42</f>
        <v/>
      </c>
      <c r="G85" s="120" t="str">
        <f>Rates!AR42</f>
        <v/>
      </c>
      <c r="H85" s="120" t="str">
        <f>Rates!BN42</f>
        <v/>
      </c>
    </row>
    <row r="86" spans="2:8">
      <c r="B86" s="101">
        <v>1936</v>
      </c>
      <c r="C86" s="119" t="str">
        <f>Deaths!V43</f>
        <v/>
      </c>
      <c r="D86" s="119" t="str">
        <f>Deaths!AR43</f>
        <v/>
      </c>
      <c r="E86" s="119" t="str">
        <f>Deaths!BN43</f>
        <v/>
      </c>
      <c r="F86" s="120" t="str">
        <f>Rates!V43</f>
        <v/>
      </c>
      <c r="G86" s="120" t="str">
        <f>Rates!AR43</f>
        <v/>
      </c>
      <c r="H86" s="120" t="str">
        <f>Rates!BN43</f>
        <v/>
      </c>
    </row>
    <row r="87" spans="2:8">
      <c r="B87" s="101">
        <v>1937</v>
      </c>
      <c r="C87" s="119" t="str">
        <f>Deaths!V44</f>
        <v/>
      </c>
      <c r="D87" s="119" t="str">
        <f>Deaths!AR44</f>
        <v/>
      </c>
      <c r="E87" s="119" t="str">
        <f>Deaths!BN44</f>
        <v/>
      </c>
      <c r="F87" s="120" t="str">
        <f>Rates!V44</f>
        <v/>
      </c>
      <c r="G87" s="120" t="str">
        <f>Rates!AR44</f>
        <v/>
      </c>
      <c r="H87" s="120" t="str">
        <f>Rates!BN44</f>
        <v/>
      </c>
    </row>
    <row r="88" spans="2:8">
      <c r="B88" s="101">
        <v>1938</v>
      </c>
      <c r="C88" s="119" t="str">
        <f>Deaths!V45</f>
        <v/>
      </c>
      <c r="D88" s="119" t="str">
        <f>Deaths!AR45</f>
        <v/>
      </c>
      <c r="E88" s="119" t="str">
        <f>Deaths!BN45</f>
        <v/>
      </c>
      <c r="F88" s="120" t="str">
        <f>Rates!V45</f>
        <v/>
      </c>
      <c r="G88" s="120" t="str">
        <f>Rates!AR45</f>
        <v/>
      </c>
      <c r="H88" s="120" t="str">
        <f>Rates!BN45</f>
        <v/>
      </c>
    </row>
    <row r="89" spans="2:8">
      <c r="B89" s="101">
        <v>1939</v>
      </c>
      <c r="C89" s="119" t="str">
        <f>Deaths!V46</f>
        <v/>
      </c>
      <c r="D89" s="119" t="str">
        <f>Deaths!AR46</f>
        <v/>
      </c>
      <c r="E89" s="119" t="str">
        <f>Deaths!BN46</f>
        <v/>
      </c>
      <c r="F89" s="120" t="str">
        <f>Rates!V46</f>
        <v/>
      </c>
      <c r="G89" s="120" t="str">
        <f>Rates!AR46</f>
        <v/>
      </c>
      <c r="H89" s="120" t="str">
        <f>Rates!BN46</f>
        <v/>
      </c>
    </row>
    <row r="90" spans="2:8">
      <c r="B90" s="101">
        <v>1940</v>
      </c>
      <c r="C90" s="119" t="str">
        <f>Deaths!V47</f>
        <v/>
      </c>
      <c r="D90" s="119" t="str">
        <f>Deaths!AR47</f>
        <v/>
      </c>
      <c r="E90" s="119" t="str">
        <f>Deaths!BN47</f>
        <v/>
      </c>
      <c r="F90" s="120" t="str">
        <f>Rates!V47</f>
        <v/>
      </c>
      <c r="G90" s="120" t="str">
        <f>Rates!AR47</f>
        <v/>
      </c>
      <c r="H90" s="120" t="str">
        <f>Rates!BN47</f>
        <v/>
      </c>
    </row>
    <row r="91" spans="2:8">
      <c r="B91" s="101">
        <v>1941</v>
      </c>
      <c r="C91" s="119" t="str">
        <f>Deaths!V48</f>
        <v/>
      </c>
      <c r="D91" s="119" t="str">
        <f>Deaths!AR48</f>
        <v/>
      </c>
      <c r="E91" s="119" t="str">
        <f>Deaths!BN48</f>
        <v/>
      </c>
      <c r="F91" s="120" t="str">
        <f>Rates!V48</f>
        <v/>
      </c>
      <c r="G91" s="120" t="str">
        <f>Rates!AR48</f>
        <v/>
      </c>
      <c r="H91" s="120" t="str">
        <f>Rates!BN48</f>
        <v/>
      </c>
    </row>
    <row r="92" spans="2:8">
      <c r="B92" s="101">
        <v>1942</v>
      </c>
      <c r="C92" s="119" t="str">
        <f>Deaths!V49</f>
        <v/>
      </c>
      <c r="D92" s="119" t="str">
        <f>Deaths!AR49</f>
        <v/>
      </c>
      <c r="E92" s="119" t="str">
        <f>Deaths!BN49</f>
        <v/>
      </c>
      <c r="F92" s="120" t="str">
        <f>Rates!V49</f>
        <v/>
      </c>
      <c r="G92" s="120" t="str">
        <f>Rates!AR49</f>
        <v/>
      </c>
      <c r="H92" s="120" t="str">
        <f>Rates!BN49</f>
        <v/>
      </c>
    </row>
    <row r="93" spans="2:8">
      <c r="B93" s="101">
        <v>1943</v>
      </c>
      <c r="C93" s="119" t="str">
        <f>Deaths!V50</f>
        <v/>
      </c>
      <c r="D93" s="119" t="str">
        <f>Deaths!AR50</f>
        <v/>
      </c>
      <c r="E93" s="119" t="str">
        <f>Deaths!BN50</f>
        <v/>
      </c>
      <c r="F93" s="120" t="str">
        <f>Rates!V50</f>
        <v/>
      </c>
      <c r="G93" s="120" t="str">
        <f>Rates!AR50</f>
        <v/>
      </c>
      <c r="H93" s="120" t="str">
        <f>Rates!BN50</f>
        <v/>
      </c>
    </row>
    <row r="94" spans="2:8">
      <c r="B94" s="101">
        <v>1944</v>
      </c>
      <c r="C94" s="119" t="str">
        <f>Deaths!V51</f>
        <v/>
      </c>
      <c r="D94" s="119" t="str">
        <f>Deaths!AR51</f>
        <v/>
      </c>
      <c r="E94" s="119" t="str">
        <f>Deaths!BN51</f>
        <v/>
      </c>
      <c r="F94" s="120" t="str">
        <f>Rates!V51</f>
        <v/>
      </c>
      <c r="G94" s="120" t="str">
        <f>Rates!AR51</f>
        <v/>
      </c>
      <c r="H94" s="120" t="str">
        <f>Rates!BN51</f>
        <v/>
      </c>
    </row>
    <row r="95" spans="2:8">
      <c r="B95" s="101">
        <v>1945</v>
      </c>
      <c r="C95" s="119" t="str">
        <f>Deaths!V52</f>
        <v/>
      </c>
      <c r="D95" s="119" t="str">
        <f>Deaths!AR52</f>
        <v/>
      </c>
      <c r="E95" s="119" t="str">
        <f>Deaths!BN52</f>
        <v/>
      </c>
      <c r="F95" s="120" t="str">
        <f>Rates!V52</f>
        <v/>
      </c>
      <c r="G95" s="120" t="str">
        <f>Rates!AR52</f>
        <v/>
      </c>
      <c r="H95" s="120" t="str">
        <f>Rates!BN52</f>
        <v/>
      </c>
    </row>
    <row r="96" spans="2:8">
      <c r="B96" s="101">
        <v>1946</v>
      </c>
      <c r="C96" s="119" t="str">
        <f>Deaths!V53</f>
        <v/>
      </c>
      <c r="D96" s="119" t="str">
        <f>Deaths!AR53</f>
        <v/>
      </c>
      <c r="E96" s="119" t="str">
        <f>Deaths!BN53</f>
        <v/>
      </c>
      <c r="F96" s="120" t="str">
        <f>Rates!V53</f>
        <v/>
      </c>
      <c r="G96" s="120" t="str">
        <f>Rates!AR53</f>
        <v/>
      </c>
      <c r="H96" s="120" t="str">
        <f>Rates!BN53</f>
        <v/>
      </c>
    </row>
    <row r="97" spans="2:8">
      <c r="B97" s="101">
        <v>1947</v>
      </c>
      <c r="C97" s="119" t="str">
        <f>Deaths!V54</f>
        <v/>
      </c>
      <c r="D97" s="119" t="str">
        <f>Deaths!AR54</f>
        <v/>
      </c>
      <c r="E97" s="119" t="str">
        <f>Deaths!BN54</f>
        <v/>
      </c>
      <c r="F97" s="120" t="str">
        <f>Rates!V54</f>
        <v/>
      </c>
      <c r="G97" s="120" t="str">
        <f>Rates!AR54</f>
        <v/>
      </c>
      <c r="H97" s="120" t="str">
        <f>Rates!BN54</f>
        <v/>
      </c>
    </row>
    <row r="98" spans="2:8">
      <c r="B98" s="101">
        <v>1948</v>
      </c>
      <c r="C98" s="119" t="str">
        <f>Deaths!V55</f>
        <v/>
      </c>
      <c r="D98" s="119" t="str">
        <f>Deaths!AR55</f>
        <v/>
      </c>
      <c r="E98" s="119" t="str">
        <f>Deaths!BN55</f>
        <v/>
      </c>
      <c r="F98" s="120" t="str">
        <f>Rates!V55</f>
        <v/>
      </c>
      <c r="G98" s="120" t="str">
        <f>Rates!AR55</f>
        <v/>
      </c>
      <c r="H98" s="120" t="str">
        <f>Rates!BN55</f>
        <v/>
      </c>
    </row>
    <row r="99" spans="2:8">
      <c r="B99" s="101">
        <v>1949</v>
      </c>
      <c r="C99" s="119" t="str">
        <f>Deaths!V56</f>
        <v/>
      </c>
      <c r="D99" s="119" t="str">
        <f>Deaths!AR56</f>
        <v/>
      </c>
      <c r="E99" s="119" t="str">
        <f>Deaths!BN56</f>
        <v/>
      </c>
      <c r="F99" s="120" t="str">
        <f>Rates!V56</f>
        <v/>
      </c>
      <c r="G99" s="120" t="str">
        <f>Rates!AR56</f>
        <v/>
      </c>
      <c r="H99" s="120" t="str">
        <f>Rates!BN56</f>
        <v/>
      </c>
    </row>
    <row r="100" spans="2:8">
      <c r="B100" s="101">
        <v>1950</v>
      </c>
      <c r="C100" s="119" t="str">
        <f>Deaths!V57</f>
        <v/>
      </c>
      <c r="D100" s="119" t="str">
        <f>Deaths!AR57</f>
        <v/>
      </c>
      <c r="E100" s="119" t="str">
        <f>Deaths!BN57</f>
        <v/>
      </c>
      <c r="F100" s="120" t="str">
        <f>Rates!V57</f>
        <v/>
      </c>
      <c r="G100" s="120" t="str">
        <f>Rates!AR57</f>
        <v/>
      </c>
      <c r="H100" s="120" t="str">
        <f>Rates!BN57</f>
        <v/>
      </c>
    </row>
    <row r="101" spans="2:8">
      <c r="B101" s="101">
        <v>1951</v>
      </c>
      <c r="C101" s="119" t="str">
        <f>Deaths!V58</f>
        <v/>
      </c>
      <c r="D101" s="119" t="str">
        <f>Deaths!AR58</f>
        <v/>
      </c>
      <c r="E101" s="119" t="str">
        <f>Deaths!BN58</f>
        <v/>
      </c>
      <c r="F101" s="120" t="str">
        <f>Rates!V58</f>
        <v/>
      </c>
      <c r="G101" s="120" t="str">
        <f>Rates!AR58</f>
        <v/>
      </c>
      <c r="H101" s="120" t="str">
        <f>Rates!BN58</f>
        <v/>
      </c>
    </row>
    <row r="102" spans="2:8">
      <c r="B102" s="101">
        <v>1952</v>
      </c>
      <c r="C102" s="119" t="str">
        <f>Deaths!V59</f>
        <v/>
      </c>
      <c r="D102" s="119" t="str">
        <f>Deaths!AR59</f>
        <v/>
      </c>
      <c r="E102" s="119" t="str">
        <f>Deaths!BN59</f>
        <v/>
      </c>
      <c r="F102" s="120" t="str">
        <f>Rates!V59</f>
        <v/>
      </c>
      <c r="G102" s="120" t="str">
        <f>Rates!AR59</f>
        <v/>
      </c>
      <c r="H102" s="120" t="str">
        <f>Rates!BN59</f>
        <v/>
      </c>
    </row>
    <row r="103" spans="2:8">
      <c r="B103" s="101">
        <v>1953</v>
      </c>
      <c r="C103" s="119" t="str">
        <f>Deaths!V60</f>
        <v/>
      </c>
      <c r="D103" s="119" t="str">
        <f>Deaths!AR60</f>
        <v/>
      </c>
      <c r="E103" s="119" t="str">
        <f>Deaths!BN60</f>
        <v/>
      </c>
      <c r="F103" s="120" t="str">
        <f>Rates!V60</f>
        <v/>
      </c>
      <c r="G103" s="120" t="str">
        <f>Rates!AR60</f>
        <v/>
      </c>
      <c r="H103" s="120" t="str">
        <f>Rates!BN60</f>
        <v/>
      </c>
    </row>
    <row r="104" spans="2:8">
      <c r="B104" s="101">
        <v>1954</v>
      </c>
      <c r="C104" s="119" t="str">
        <f>Deaths!V61</f>
        <v/>
      </c>
      <c r="D104" s="119" t="str">
        <f>Deaths!AR61</f>
        <v/>
      </c>
      <c r="E104" s="119" t="str">
        <f>Deaths!BN61</f>
        <v/>
      </c>
      <c r="F104" s="120" t="str">
        <f>Rates!V61</f>
        <v/>
      </c>
      <c r="G104" s="120" t="str">
        <f>Rates!AR61</f>
        <v/>
      </c>
      <c r="H104" s="120" t="str">
        <f>Rates!BN61</f>
        <v/>
      </c>
    </row>
    <row r="105" spans="2:8">
      <c r="B105" s="101">
        <v>1955</v>
      </c>
      <c r="C105" s="119" t="str">
        <f>Deaths!V62</f>
        <v/>
      </c>
      <c r="D105" s="119" t="str">
        <f>Deaths!AR62</f>
        <v/>
      </c>
      <c r="E105" s="119" t="str">
        <f>Deaths!BN62</f>
        <v/>
      </c>
      <c r="F105" s="120" t="str">
        <f>Rates!V62</f>
        <v/>
      </c>
      <c r="G105" s="120" t="str">
        <f>Rates!AR62</f>
        <v/>
      </c>
      <c r="H105" s="120" t="str">
        <f>Rates!BN62</f>
        <v/>
      </c>
    </row>
    <row r="106" spans="2:8">
      <c r="B106" s="101">
        <v>1956</v>
      </c>
      <c r="C106" s="119" t="str">
        <f>Deaths!V63</f>
        <v/>
      </c>
      <c r="D106" s="119" t="str">
        <f>Deaths!AR63</f>
        <v/>
      </c>
      <c r="E106" s="119" t="str">
        <f>Deaths!BN63</f>
        <v/>
      </c>
      <c r="F106" s="120" t="str">
        <f>Rates!V63</f>
        <v/>
      </c>
      <c r="G106" s="120" t="str">
        <f>Rates!AR63</f>
        <v/>
      </c>
      <c r="H106" s="120" t="str">
        <f>Rates!BN63</f>
        <v/>
      </c>
    </row>
    <row r="107" spans="2:8">
      <c r="B107" s="101">
        <v>1957</v>
      </c>
      <c r="C107" s="119" t="str">
        <f>Deaths!V64</f>
        <v/>
      </c>
      <c r="D107" s="119" t="str">
        <f>Deaths!AR64</f>
        <v/>
      </c>
      <c r="E107" s="119" t="str">
        <f>Deaths!BN64</f>
        <v/>
      </c>
      <c r="F107" s="120" t="str">
        <f>Rates!V64</f>
        <v/>
      </c>
      <c r="G107" s="120" t="str">
        <f>Rates!AR64</f>
        <v/>
      </c>
      <c r="H107" s="120" t="str">
        <f>Rates!BN64</f>
        <v/>
      </c>
    </row>
    <row r="108" spans="2:8">
      <c r="B108" s="101">
        <v>1958</v>
      </c>
      <c r="C108" s="119" t="str">
        <f>Deaths!V65</f>
        <v/>
      </c>
      <c r="D108" s="119" t="str">
        <f>Deaths!AR65</f>
        <v/>
      </c>
      <c r="E108" s="119" t="str">
        <f>Deaths!BN65</f>
        <v/>
      </c>
      <c r="F108" s="120" t="str">
        <f>Rates!V65</f>
        <v/>
      </c>
      <c r="G108" s="120" t="str">
        <f>Rates!AR65</f>
        <v/>
      </c>
      <c r="H108" s="120" t="str">
        <f>Rates!BN65</f>
        <v/>
      </c>
    </row>
    <row r="109" spans="2:8">
      <c r="B109" s="101">
        <v>1959</v>
      </c>
      <c r="C109" s="119" t="str">
        <f>Deaths!V66</f>
        <v/>
      </c>
      <c r="D109" s="119" t="str">
        <f>Deaths!AR66</f>
        <v/>
      </c>
      <c r="E109" s="119" t="str">
        <f>Deaths!BN66</f>
        <v/>
      </c>
      <c r="F109" s="120" t="str">
        <f>Rates!V66</f>
        <v/>
      </c>
      <c r="G109" s="120" t="str">
        <f>Rates!AR66</f>
        <v/>
      </c>
      <c r="H109" s="120" t="str">
        <f>Rates!BN66</f>
        <v/>
      </c>
    </row>
    <row r="110" spans="2:8">
      <c r="B110" s="101">
        <v>1960</v>
      </c>
      <c r="C110" s="119" t="str">
        <f>Deaths!V67</f>
        <v/>
      </c>
      <c r="D110" s="119" t="str">
        <f>Deaths!AR67</f>
        <v/>
      </c>
      <c r="E110" s="119" t="str">
        <f>Deaths!BN67</f>
        <v/>
      </c>
      <c r="F110" s="120" t="str">
        <f>Rates!V67</f>
        <v/>
      </c>
      <c r="G110" s="120" t="str">
        <f>Rates!AR67</f>
        <v/>
      </c>
      <c r="H110" s="120" t="str">
        <f>Rates!BN67</f>
        <v/>
      </c>
    </row>
    <row r="111" spans="2:8">
      <c r="B111" s="101">
        <v>1961</v>
      </c>
      <c r="C111" s="119" t="str">
        <f>Deaths!V68</f>
        <v/>
      </c>
      <c r="D111" s="119" t="str">
        <f>Deaths!AR68</f>
        <v/>
      </c>
      <c r="E111" s="119" t="str">
        <f>Deaths!BN68</f>
        <v/>
      </c>
      <c r="F111" s="120" t="str">
        <f>Rates!V68</f>
        <v/>
      </c>
      <c r="G111" s="120" t="str">
        <f>Rates!AR68</f>
        <v/>
      </c>
      <c r="H111" s="120" t="str">
        <f>Rates!BN68</f>
        <v/>
      </c>
    </row>
    <row r="112" spans="2:8">
      <c r="B112" s="101">
        <v>1962</v>
      </c>
      <c r="C112" s="119" t="str">
        <f>Deaths!V69</f>
        <v/>
      </c>
      <c r="D112" s="119" t="str">
        <f>Deaths!AR69</f>
        <v/>
      </c>
      <c r="E112" s="119" t="str">
        <f>Deaths!BN69</f>
        <v/>
      </c>
      <c r="F112" s="120" t="str">
        <f>Rates!V69</f>
        <v/>
      </c>
      <c r="G112" s="120" t="str">
        <f>Rates!AR69</f>
        <v/>
      </c>
      <c r="H112" s="120" t="str">
        <f>Rates!BN69</f>
        <v/>
      </c>
    </row>
    <row r="113" spans="2:8">
      <c r="B113" s="101">
        <v>1963</v>
      </c>
      <c r="C113" s="119" t="str">
        <f>Deaths!V70</f>
        <v/>
      </c>
      <c r="D113" s="119" t="str">
        <f>Deaths!AR70</f>
        <v/>
      </c>
      <c r="E113" s="119" t="str">
        <f>Deaths!BN70</f>
        <v/>
      </c>
      <c r="F113" s="120" t="str">
        <f>Rates!V70</f>
        <v/>
      </c>
      <c r="G113" s="120" t="str">
        <f>Rates!AR70</f>
        <v/>
      </c>
      <c r="H113" s="120" t="str">
        <f>Rates!BN70</f>
        <v/>
      </c>
    </row>
    <row r="114" spans="2:8">
      <c r="B114" s="101">
        <v>1964</v>
      </c>
      <c r="C114" s="119" t="str">
        <f>Deaths!V71</f>
        <v/>
      </c>
      <c r="D114" s="119" t="str">
        <f>Deaths!AR71</f>
        <v/>
      </c>
      <c r="E114" s="119" t="str">
        <f>Deaths!BN71</f>
        <v/>
      </c>
      <c r="F114" s="120" t="str">
        <f>Rates!V71</f>
        <v/>
      </c>
      <c r="G114" s="120" t="str">
        <f>Rates!AR71</f>
        <v/>
      </c>
      <c r="H114" s="120" t="str">
        <f>Rates!BN71</f>
        <v/>
      </c>
    </row>
    <row r="115" spans="2:8">
      <c r="B115" s="101">
        <v>1965</v>
      </c>
      <c r="C115" s="119" t="str">
        <f>Deaths!V72</f>
        <v/>
      </c>
      <c r="D115" s="119" t="str">
        <f>Deaths!AR72</f>
        <v/>
      </c>
      <c r="E115" s="119" t="str">
        <f>Deaths!BN72</f>
        <v/>
      </c>
      <c r="F115" s="120" t="str">
        <f>Rates!V72</f>
        <v/>
      </c>
      <c r="G115" s="120" t="str">
        <f>Rates!AR72</f>
        <v/>
      </c>
      <c r="H115" s="120" t="str">
        <f>Rates!BN72</f>
        <v/>
      </c>
    </row>
    <row r="116" spans="2:8">
      <c r="B116" s="101">
        <v>1966</v>
      </c>
      <c r="C116" s="119" t="str">
        <f>Deaths!V73</f>
        <v/>
      </c>
      <c r="D116" s="119" t="str">
        <f>Deaths!AR73</f>
        <v/>
      </c>
      <c r="E116" s="119" t="str">
        <f>Deaths!BN73</f>
        <v/>
      </c>
      <c r="F116" s="120" t="str">
        <f>Rates!V73</f>
        <v/>
      </c>
      <c r="G116" s="120" t="str">
        <f>Rates!AR73</f>
        <v/>
      </c>
      <c r="H116" s="120" t="str">
        <f>Rates!BN73</f>
        <v/>
      </c>
    </row>
    <row r="117" spans="2:8">
      <c r="B117" s="101">
        <v>1967</v>
      </c>
      <c r="C117" s="119" t="str">
        <f>Deaths!V74</f>
        <v/>
      </c>
      <c r="D117" s="119" t="str">
        <f>Deaths!AR74</f>
        <v/>
      </c>
      <c r="E117" s="119" t="str">
        <f>Deaths!BN74</f>
        <v/>
      </c>
      <c r="F117" s="120" t="str">
        <f>Rates!V74</f>
        <v/>
      </c>
      <c r="G117" s="120" t="str">
        <f>Rates!AR74</f>
        <v/>
      </c>
      <c r="H117" s="120" t="str">
        <f>Rates!BN74</f>
        <v/>
      </c>
    </row>
    <row r="118" spans="2:8">
      <c r="B118" s="101">
        <v>1968</v>
      </c>
      <c r="C118" s="119" t="str">
        <f>Deaths!V75</f>
        <v/>
      </c>
      <c r="D118" s="119" t="str">
        <f>Deaths!AR75</f>
        <v/>
      </c>
      <c r="E118" s="119" t="str">
        <f>Deaths!BN75</f>
        <v/>
      </c>
      <c r="F118" s="120" t="str">
        <f>Rates!V75</f>
        <v/>
      </c>
      <c r="G118" s="120" t="str">
        <f>Rates!AR75</f>
        <v/>
      </c>
      <c r="H118" s="120" t="str">
        <f>Rates!BN75</f>
        <v/>
      </c>
    </row>
    <row r="119" spans="2:8">
      <c r="B119" s="101">
        <v>1969</v>
      </c>
      <c r="C119" s="119" t="str">
        <f>Deaths!V76</f>
        <v/>
      </c>
      <c r="D119" s="119" t="str">
        <f>Deaths!AR76</f>
        <v/>
      </c>
      <c r="E119" s="119" t="str">
        <f>Deaths!BN76</f>
        <v/>
      </c>
      <c r="F119" s="120" t="str">
        <f>Rates!V76</f>
        <v/>
      </c>
      <c r="G119" s="120" t="str">
        <f>Rates!AR76</f>
        <v/>
      </c>
      <c r="H119" s="120" t="str">
        <f>Rates!BN76</f>
        <v/>
      </c>
    </row>
    <row r="120" spans="2:8">
      <c r="B120" s="101">
        <v>1970</v>
      </c>
      <c r="C120" s="119" t="str">
        <f>Deaths!V77</f>
        <v/>
      </c>
      <c r="D120" s="119" t="str">
        <f>Deaths!AR77</f>
        <v/>
      </c>
      <c r="E120" s="119" t="str">
        <f>Deaths!BN77</f>
        <v/>
      </c>
      <c r="F120" s="120" t="str">
        <f>Rates!V77</f>
        <v/>
      </c>
      <c r="G120" s="120" t="str">
        <f>Rates!AR77</f>
        <v/>
      </c>
      <c r="H120" s="120" t="str">
        <f>Rates!BN77</f>
        <v/>
      </c>
    </row>
    <row r="121" spans="2:8">
      <c r="B121" s="101">
        <v>1971</v>
      </c>
      <c r="C121" s="119" t="str">
        <f>Deaths!V78</f>
        <v/>
      </c>
      <c r="D121" s="119" t="str">
        <f>Deaths!AR78</f>
        <v/>
      </c>
      <c r="E121" s="119" t="str">
        <f>Deaths!BN78</f>
        <v/>
      </c>
      <c r="F121" s="120" t="str">
        <f>Rates!V78</f>
        <v/>
      </c>
      <c r="G121" s="120" t="str">
        <f>Rates!AR78</f>
        <v/>
      </c>
      <c r="H121" s="120" t="str">
        <f>Rates!BN78</f>
        <v/>
      </c>
    </row>
    <row r="122" spans="2:8">
      <c r="B122" s="101">
        <v>1972</v>
      </c>
      <c r="C122" s="119" t="str">
        <f>Deaths!V79</f>
        <v/>
      </c>
      <c r="D122" s="119" t="str">
        <f>Deaths!AR79</f>
        <v/>
      </c>
      <c r="E122" s="119" t="str">
        <f>Deaths!BN79</f>
        <v/>
      </c>
      <c r="F122" s="120" t="str">
        <f>Rates!V79</f>
        <v/>
      </c>
      <c r="G122" s="120" t="str">
        <f>Rates!AR79</f>
        <v/>
      </c>
      <c r="H122" s="120" t="str">
        <f>Rates!BN79</f>
        <v/>
      </c>
    </row>
    <row r="123" spans="2:8">
      <c r="B123" s="101">
        <v>1973</v>
      </c>
      <c r="C123" s="119" t="str">
        <f>Deaths!V80</f>
        <v/>
      </c>
      <c r="D123" s="119" t="str">
        <f>Deaths!AR80</f>
        <v/>
      </c>
      <c r="E123" s="119" t="str">
        <f>Deaths!BN80</f>
        <v/>
      </c>
      <c r="F123" s="120" t="str">
        <f>Rates!V80</f>
        <v/>
      </c>
      <c r="G123" s="120" t="str">
        <f>Rates!AR80</f>
        <v/>
      </c>
      <c r="H123" s="120" t="str">
        <f>Rates!BN80</f>
        <v/>
      </c>
    </row>
    <row r="124" spans="2:8">
      <c r="B124" s="101">
        <v>1974</v>
      </c>
      <c r="C124" s="119" t="str">
        <f>Deaths!V81</f>
        <v/>
      </c>
      <c r="D124" s="119" t="str">
        <f>Deaths!AR81</f>
        <v/>
      </c>
      <c r="E124" s="119" t="str">
        <f>Deaths!BN81</f>
        <v/>
      </c>
      <c r="F124" s="120" t="str">
        <f>Rates!V81</f>
        <v/>
      </c>
      <c r="G124" s="120" t="str">
        <f>Rates!AR81</f>
        <v/>
      </c>
      <c r="H124" s="120" t="str">
        <f>Rates!BN81</f>
        <v/>
      </c>
    </row>
    <row r="125" spans="2:8">
      <c r="B125" s="101">
        <v>1975</v>
      </c>
      <c r="C125" s="119" t="str">
        <f>Deaths!V82</f>
        <v/>
      </c>
      <c r="D125" s="119" t="str">
        <f>Deaths!AR82</f>
        <v/>
      </c>
      <c r="E125" s="119" t="str">
        <f>Deaths!BN82</f>
        <v/>
      </c>
      <c r="F125" s="120" t="str">
        <f>Rates!V82</f>
        <v/>
      </c>
      <c r="G125" s="120" t="str">
        <f>Rates!AR82</f>
        <v/>
      </c>
      <c r="H125" s="120" t="str">
        <f>Rates!BN82</f>
        <v/>
      </c>
    </row>
    <row r="126" spans="2:8">
      <c r="B126" s="101">
        <v>1976</v>
      </c>
      <c r="C126" s="119" t="str">
        <f>Deaths!V83</f>
        <v/>
      </c>
      <c r="D126" s="119" t="str">
        <f>Deaths!AR83</f>
        <v/>
      </c>
      <c r="E126" s="119" t="str">
        <f>Deaths!BN83</f>
        <v/>
      </c>
      <c r="F126" s="120" t="str">
        <f>Rates!V83</f>
        <v/>
      </c>
      <c r="G126" s="120" t="str">
        <f>Rates!AR83</f>
        <v/>
      </c>
      <c r="H126" s="120" t="str">
        <f>Rates!BN83</f>
        <v/>
      </c>
    </row>
    <row r="127" spans="2:8">
      <c r="B127" s="101">
        <v>1977</v>
      </c>
      <c r="C127" s="119" t="str">
        <f>Deaths!V84</f>
        <v/>
      </c>
      <c r="D127" s="119" t="str">
        <f>Deaths!AR84</f>
        <v/>
      </c>
      <c r="E127" s="119" t="str">
        <f>Deaths!BN84</f>
        <v/>
      </c>
      <c r="F127" s="120" t="str">
        <f>Rates!V84</f>
        <v/>
      </c>
      <c r="G127" s="120" t="str">
        <f>Rates!AR84</f>
        <v/>
      </c>
      <c r="H127" s="120" t="str">
        <f>Rates!BN84</f>
        <v/>
      </c>
    </row>
    <row r="128" spans="2:8">
      <c r="B128" s="101">
        <v>1978</v>
      </c>
      <c r="C128" s="119" t="str">
        <f>Deaths!V85</f>
        <v/>
      </c>
      <c r="D128" s="119" t="str">
        <f>Deaths!AR85</f>
        <v/>
      </c>
      <c r="E128" s="119" t="str">
        <f>Deaths!BN85</f>
        <v/>
      </c>
      <c r="F128" s="120" t="str">
        <f>Rates!V85</f>
        <v/>
      </c>
      <c r="G128" s="120" t="str">
        <f>Rates!AR85</f>
        <v/>
      </c>
      <c r="H128" s="120" t="str">
        <f>Rates!BN85</f>
        <v/>
      </c>
    </row>
    <row r="129" spans="2:8">
      <c r="B129" s="101">
        <v>1979</v>
      </c>
      <c r="C129" s="119" t="str">
        <f>Deaths!V86</f>
        <v/>
      </c>
      <c r="D129" s="119" t="str">
        <f>Deaths!AR86</f>
        <v/>
      </c>
      <c r="E129" s="119" t="str">
        <f>Deaths!BN86</f>
        <v/>
      </c>
      <c r="F129" s="120" t="str">
        <f>Rates!V86</f>
        <v/>
      </c>
      <c r="G129" s="120" t="str">
        <f>Rates!AR86</f>
        <v/>
      </c>
      <c r="H129" s="120" t="str">
        <f>Rates!BN86</f>
        <v/>
      </c>
    </row>
    <row r="130" spans="2:8">
      <c r="B130" s="101">
        <v>1980</v>
      </c>
      <c r="C130" s="119" t="str">
        <f>Deaths!V87</f>
        <v/>
      </c>
      <c r="D130" s="119" t="str">
        <f>Deaths!AR87</f>
        <v/>
      </c>
      <c r="E130" s="119" t="str">
        <f>Deaths!BN87</f>
        <v/>
      </c>
      <c r="F130" s="120" t="str">
        <f>Rates!V87</f>
        <v/>
      </c>
      <c r="G130" s="120" t="str">
        <f>Rates!AR87</f>
        <v/>
      </c>
      <c r="H130" s="120" t="str">
        <f>Rates!BN87</f>
        <v/>
      </c>
    </row>
    <row r="131" spans="2:8">
      <c r="B131" s="101">
        <v>1981</v>
      </c>
      <c r="C131" s="119" t="str">
        <f>Deaths!V88</f>
        <v/>
      </c>
      <c r="D131" s="119" t="str">
        <f>Deaths!AR88</f>
        <v/>
      </c>
      <c r="E131" s="119" t="str">
        <f>Deaths!BN88</f>
        <v/>
      </c>
      <c r="F131" s="120" t="str">
        <f>Rates!V88</f>
        <v/>
      </c>
      <c r="G131" s="120" t="str">
        <f>Rates!AR88</f>
        <v/>
      </c>
      <c r="H131" s="120" t="str">
        <f>Rates!BN88</f>
        <v/>
      </c>
    </row>
    <row r="132" spans="2:8">
      <c r="B132" s="101">
        <v>1982</v>
      </c>
      <c r="C132" s="119" t="str">
        <f>Deaths!V89</f>
        <v/>
      </c>
      <c r="D132" s="119" t="str">
        <f>Deaths!AR89</f>
        <v/>
      </c>
      <c r="E132" s="119" t="str">
        <f>Deaths!BN89</f>
        <v/>
      </c>
      <c r="F132" s="120" t="str">
        <f>Rates!V89</f>
        <v/>
      </c>
      <c r="G132" s="120" t="str">
        <f>Rates!AR89</f>
        <v/>
      </c>
      <c r="H132" s="120" t="str">
        <f>Rates!BN89</f>
        <v/>
      </c>
    </row>
    <row r="133" spans="2:8">
      <c r="B133" s="101">
        <v>1983</v>
      </c>
      <c r="C133" s="119" t="str">
        <f>Deaths!V90</f>
        <v/>
      </c>
      <c r="D133" s="119" t="str">
        <f>Deaths!AR90</f>
        <v/>
      </c>
      <c r="E133" s="119" t="str">
        <f>Deaths!BN90</f>
        <v/>
      </c>
      <c r="F133" s="120" t="str">
        <f>Rates!V90</f>
        <v/>
      </c>
      <c r="G133" s="120" t="str">
        <f>Rates!AR90</f>
        <v/>
      </c>
      <c r="H133" s="120" t="str">
        <f>Rates!BN90</f>
        <v/>
      </c>
    </row>
    <row r="134" spans="2:8">
      <c r="B134" s="101">
        <v>1984</v>
      </c>
      <c r="C134" s="119" t="str">
        <f>Deaths!V91</f>
        <v/>
      </c>
      <c r="D134" s="119" t="str">
        <f>Deaths!AR91</f>
        <v/>
      </c>
      <c r="E134" s="119" t="str">
        <f>Deaths!BN91</f>
        <v/>
      </c>
      <c r="F134" s="120" t="str">
        <f>Rates!V91</f>
        <v/>
      </c>
      <c r="G134" s="120" t="str">
        <f>Rates!AR91</f>
        <v/>
      </c>
      <c r="H134" s="120" t="str">
        <f>Rates!BN91</f>
        <v/>
      </c>
    </row>
    <row r="135" spans="2:8">
      <c r="B135" s="101">
        <v>1985</v>
      </c>
      <c r="C135" s="119" t="str">
        <f>Deaths!V92</f>
        <v/>
      </c>
      <c r="D135" s="119" t="str">
        <f>Deaths!AR92</f>
        <v/>
      </c>
      <c r="E135" s="119" t="str">
        <f>Deaths!BN92</f>
        <v/>
      </c>
      <c r="F135" s="120" t="str">
        <f>Rates!V92</f>
        <v/>
      </c>
      <c r="G135" s="120" t="str">
        <f>Rates!AR92</f>
        <v/>
      </c>
      <c r="H135" s="120" t="str">
        <f>Rates!BN92</f>
        <v/>
      </c>
    </row>
    <row r="136" spans="2:8">
      <c r="B136" s="101">
        <v>1986</v>
      </c>
      <c r="C136" s="119" t="str">
        <f>Deaths!V93</f>
        <v/>
      </c>
      <c r="D136" s="119" t="str">
        <f>Deaths!AR93</f>
        <v/>
      </c>
      <c r="E136" s="119" t="str">
        <f>Deaths!BN93</f>
        <v/>
      </c>
      <c r="F136" s="120" t="str">
        <f>Rates!V93</f>
        <v/>
      </c>
      <c r="G136" s="120" t="str">
        <f>Rates!AR93</f>
        <v/>
      </c>
      <c r="H136" s="120" t="str">
        <f>Rates!BN93</f>
        <v/>
      </c>
    </row>
    <row r="137" spans="2:8">
      <c r="B137" s="101">
        <v>1987</v>
      </c>
      <c r="C137" s="119" t="str">
        <f>Deaths!V94</f>
        <v/>
      </c>
      <c r="D137" s="119" t="str">
        <f>Deaths!AR94</f>
        <v/>
      </c>
      <c r="E137" s="119" t="str">
        <f>Deaths!BN94</f>
        <v/>
      </c>
      <c r="F137" s="120" t="str">
        <f>Rates!V94</f>
        <v/>
      </c>
      <c r="G137" s="120" t="str">
        <f>Rates!AR94</f>
        <v/>
      </c>
      <c r="H137" s="120" t="str">
        <f>Rates!BN94</f>
        <v/>
      </c>
    </row>
    <row r="138" spans="2:8">
      <c r="B138" s="101">
        <v>1988</v>
      </c>
      <c r="C138" s="119" t="str">
        <f>Deaths!V95</f>
        <v/>
      </c>
      <c r="D138" s="119" t="str">
        <f>Deaths!AR95</f>
        <v/>
      </c>
      <c r="E138" s="119" t="str">
        <f>Deaths!BN95</f>
        <v/>
      </c>
      <c r="F138" s="120" t="str">
        <f>Rates!V95</f>
        <v/>
      </c>
      <c r="G138" s="120" t="str">
        <f>Rates!AR95</f>
        <v/>
      </c>
      <c r="H138" s="120" t="str">
        <f>Rates!BN95</f>
        <v/>
      </c>
    </row>
    <row r="139" spans="2:8">
      <c r="B139" s="101">
        <v>1989</v>
      </c>
      <c r="C139" s="119" t="str">
        <f>Deaths!V96</f>
        <v/>
      </c>
      <c r="D139" s="119" t="str">
        <f>Deaths!AR96</f>
        <v/>
      </c>
      <c r="E139" s="119" t="str">
        <f>Deaths!BN96</f>
        <v/>
      </c>
      <c r="F139" s="120" t="str">
        <f>Rates!V96</f>
        <v/>
      </c>
      <c r="G139" s="120" t="str">
        <f>Rates!AR96</f>
        <v/>
      </c>
      <c r="H139" s="120" t="str">
        <f>Rates!BN96</f>
        <v/>
      </c>
    </row>
    <row r="140" spans="2:8">
      <c r="B140" s="101">
        <v>1990</v>
      </c>
      <c r="C140" s="119" t="str">
        <f>Deaths!V97</f>
        <v/>
      </c>
      <c r="D140" s="119" t="str">
        <f>Deaths!AR97</f>
        <v/>
      </c>
      <c r="E140" s="119" t="str">
        <f>Deaths!BN97</f>
        <v/>
      </c>
      <c r="F140" s="120" t="str">
        <f>Rates!V97</f>
        <v/>
      </c>
      <c r="G140" s="120" t="str">
        <f>Rates!AR97</f>
        <v/>
      </c>
      <c r="H140" s="120" t="str">
        <f>Rates!BN97</f>
        <v/>
      </c>
    </row>
    <row r="141" spans="2:8">
      <c r="B141" s="101">
        <v>1991</v>
      </c>
      <c r="C141" s="119" t="str">
        <f>Deaths!V98</f>
        <v/>
      </c>
      <c r="D141" s="119" t="str">
        <f>Deaths!AR98</f>
        <v/>
      </c>
      <c r="E141" s="119" t="str">
        <f>Deaths!BN98</f>
        <v/>
      </c>
      <c r="F141" s="120" t="str">
        <f>Rates!V98</f>
        <v/>
      </c>
      <c r="G141" s="120" t="str">
        <f>Rates!AR98</f>
        <v/>
      </c>
      <c r="H141" s="120" t="str">
        <f>Rates!BN98</f>
        <v/>
      </c>
    </row>
    <row r="142" spans="2:8">
      <c r="B142" s="101">
        <v>1992</v>
      </c>
      <c r="C142" s="119" t="str">
        <f>Deaths!V99</f>
        <v/>
      </c>
      <c r="D142" s="119" t="str">
        <f>Deaths!AR99</f>
        <v/>
      </c>
      <c r="E142" s="119" t="str">
        <f>Deaths!BN99</f>
        <v/>
      </c>
      <c r="F142" s="120" t="str">
        <f>Rates!V99</f>
        <v/>
      </c>
      <c r="G142" s="120" t="str">
        <f>Rates!AR99</f>
        <v/>
      </c>
      <c r="H142" s="120" t="str">
        <f>Rates!BN99</f>
        <v/>
      </c>
    </row>
    <row r="143" spans="2:8">
      <c r="B143" s="101">
        <v>1993</v>
      </c>
      <c r="C143" s="119" t="str">
        <f>Deaths!V100</f>
        <v/>
      </c>
      <c r="D143" s="119" t="str">
        <f>Deaths!AR100</f>
        <v/>
      </c>
      <c r="E143" s="119" t="str">
        <f>Deaths!BN100</f>
        <v/>
      </c>
      <c r="F143" s="120" t="str">
        <f>Rates!V100</f>
        <v/>
      </c>
      <c r="G143" s="120" t="str">
        <f>Rates!AR100</f>
        <v/>
      </c>
      <c r="H143" s="120" t="str">
        <f>Rates!BN100</f>
        <v/>
      </c>
    </row>
    <row r="144" spans="2:8">
      <c r="B144" s="101">
        <v>1994</v>
      </c>
      <c r="C144" s="119" t="str">
        <f>Deaths!V101</f>
        <v/>
      </c>
      <c r="D144" s="119" t="str">
        <f>Deaths!AR101</f>
        <v/>
      </c>
      <c r="E144" s="119" t="str">
        <f>Deaths!BN101</f>
        <v/>
      </c>
      <c r="F144" s="120" t="str">
        <f>Rates!V101</f>
        <v/>
      </c>
      <c r="G144" s="120" t="str">
        <f>Rates!AR101</f>
        <v/>
      </c>
      <c r="H144" s="120" t="str">
        <f>Rates!BN101</f>
        <v/>
      </c>
    </row>
    <row r="145" spans="2:8">
      <c r="B145" s="101">
        <v>1995</v>
      </c>
      <c r="C145" s="119" t="str">
        <f>Deaths!V102</f>
        <v/>
      </c>
      <c r="D145" s="119" t="str">
        <f>Deaths!AR102</f>
        <v/>
      </c>
      <c r="E145" s="119" t="str">
        <f>Deaths!BN102</f>
        <v/>
      </c>
      <c r="F145" s="120" t="str">
        <f>Rates!V102</f>
        <v/>
      </c>
      <c r="G145" s="120" t="str">
        <f>Rates!AR102</f>
        <v/>
      </c>
      <c r="H145" s="120" t="str">
        <f>Rates!BN102</f>
        <v/>
      </c>
    </row>
    <row r="146" spans="2:8">
      <c r="B146" s="101">
        <v>1996</v>
      </c>
      <c r="C146" s="119" t="str">
        <f>Deaths!V103</f>
        <v/>
      </c>
      <c r="D146" s="119" t="str">
        <f>Deaths!AR103</f>
        <v/>
      </c>
      <c r="E146" s="119" t="str">
        <f>Deaths!BN103</f>
        <v/>
      </c>
      <c r="F146" s="120" t="str">
        <f>Rates!V103</f>
        <v/>
      </c>
      <c r="G146" s="120" t="str">
        <f>Rates!AR103</f>
        <v/>
      </c>
      <c r="H146" s="120" t="str">
        <f>Rates!BN103</f>
        <v/>
      </c>
    </row>
    <row r="147" spans="2:8">
      <c r="B147" s="101">
        <v>1997</v>
      </c>
      <c r="C147" s="119">
        <f>Deaths!V104</f>
        <v>40</v>
      </c>
      <c r="D147" s="119">
        <f>Deaths!AR104</f>
        <v>14</v>
      </c>
      <c r="E147" s="119">
        <f>Deaths!BN104</f>
        <v>54</v>
      </c>
      <c r="F147" s="120">
        <f>Rates!V104</f>
        <v>0.4631767</v>
      </c>
      <c r="G147" s="120">
        <f>Rates!AR104</f>
        <v>0.15280070000000001</v>
      </c>
      <c r="H147" s="120">
        <f>Rates!BN104</f>
        <v>0.30111650000000001</v>
      </c>
    </row>
    <row r="148" spans="2:8">
      <c r="B148" s="101">
        <v>1998</v>
      </c>
      <c r="C148" s="119">
        <f>Deaths!V105</f>
        <v>23</v>
      </c>
      <c r="D148" s="119">
        <f>Deaths!AR105</f>
        <v>13</v>
      </c>
      <c r="E148" s="119">
        <f>Deaths!BN105</f>
        <v>36</v>
      </c>
      <c r="F148" s="120">
        <f>Rates!V105</f>
        <v>0.27447709999999997</v>
      </c>
      <c r="G148" s="120">
        <f>Rates!AR105</f>
        <v>0.13544249999999999</v>
      </c>
      <c r="H148" s="120">
        <f>Rates!BN105</f>
        <v>0.1995459</v>
      </c>
    </row>
    <row r="149" spans="2:8">
      <c r="B149" s="101">
        <v>1999</v>
      </c>
      <c r="C149" s="119">
        <f>Deaths!V106</f>
        <v>19</v>
      </c>
      <c r="D149" s="119">
        <f>Deaths!AR106</f>
        <v>19</v>
      </c>
      <c r="E149" s="119">
        <f>Deaths!BN106</f>
        <v>38</v>
      </c>
      <c r="F149" s="120">
        <f>Rates!V106</f>
        <v>0.21563460000000001</v>
      </c>
      <c r="G149" s="120">
        <f>Rates!AR106</f>
        <v>0.19027069999999999</v>
      </c>
      <c r="H149" s="120">
        <f>Rates!BN106</f>
        <v>0.20703340000000001</v>
      </c>
    </row>
    <row r="150" spans="2:8">
      <c r="B150" s="101">
        <v>2000</v>
      </c>
      <c r="C150" s="119">
        <f>Deaths!V107</f>
        <v>7</v>
      </c>
      <c r="D150" s="119">
        <f>Deaths!AR107</f>
        <v>15</v>
      </c>
      <c r="E150" s="119">
        <f>Deaths!BN107</f>
        <v>22</v>
      </c>
      <c r="F150" s="120">
        <f>Rates!V107</f>
        <v>7.7094800000000005E-2</v>
      </c>
      <c r="G150" s="120">
        <f>Rates!AR107</f>
        <v>0.13787260000000001</v>
      </c>
      <c r="H150" s="120">
        <f>Rates!BN107</f>
        <v>0.11755930000000001</v>
      </c>
    </row>
    <row r="151" spans="2:8">
      <c r="B151" s="101">
        <v>2001</v>
      </c>
      <c r="C151" s="119">
        <f>Deaths!V108</f>
        <v>22</v>
      </c>
      <c r="D151" s="119">
        <f>Deaths!AR108</f>
        <v>5</v>
      </c>
      <c r="E151" s="119">
        <f>Deaths!BN108</f>
        <v>27</v>
      </c>
      <c r="F151" s="120">
        <f>Rates!V108</f>
        <v>0.2433698</v>
      </c>
      <c r="G151" s="120">
        <f>Rates!AR108</f>
        <v>4.1636899999999998E-2</v>
      </c>
      <c r="H151" s="120">
        <f>Rates!BN108</f>
        <v>0.1400497</v>
      </c>
    </row>
    <row r="152" spans="2:8">
      <c r="B152" s="101">
        <v>2002</v>
      </c>
      <c r="C152" s="119">
        <f>Deaths!V109</f>
        <v>22</v>
      </c>
      <c r="D152" s="119">
        <f>Deaths!AR109</f>
        <v>11</v>
      </c>
      <c r="E152" s="119">
        <f>Deaths!BN109</f>
        <v>33</v>
      </c>
      <c r="F152" s="120">
        <f>Rates!V109</f>
        <v>0.24676310000000001</v>
      </c>
      <c r="G152" s="120">
        <f>Rates!AR109</f>
        <v>0.1077323</v>
      </c>
      <c r="H152" s="120">
        <f>Rates!BN109</f>
        <v>0.1685517</v>
      </c>
    </row>
    <row r="153" spans="2:8">
      <c r="B153" s="101">
        <v>2003</v>
      </c>
      <c r="C153" s="119">
        <f>Deaths!V110</f>
        <v>19</v>
      </c>
      <c r="D153" s="119">
        <f>Deaths!AR110</f>
        <v>9</v>
      </c>
      <c r="E153" s="119">
        <f>Deaths!BN110</f>
        <v>28</v>
      </c>
      <c r="F153" s="120">
        <f>Rates!V110</f>
        <v>0.19608980000000001</v>
      </c>
      <c r="G153" s="120">
        <f>Rates!AR110</f>
        <v>8.3838999999999997E-2</v>
      </c>
      <c r="H153" s="120">
        <f>Rates!BN110</f>
        <v>0.1390093</v>
      </c>
    </row>
    <row r="154" spans="2:8">
      <c r="B154" s="101">
        <v>2004</v>
      </c>
      <c r="C154" s="119">
        <f>Deaths!V111</f>
        <v>11</v>
      </c>
      <c r="D154" s="119">
        <f>Deaths!AR111</f>
        <v>12</v>
      </c>
      <c r="E154" s="119">
        <f>Deaths!BN111</f>
        <v>23</v>
      </c>
      <c r="F154" s="120">
        <f>Rates!V111</f>
        <v>0.111913</v>
      </c>
      <c r="G154" s="120">
        <f>Rates!AR111</f>
        <v>0.1046559</v>
      </c>
      <c r="H154" s="120">
        <f>Rates!BN111</f>
        <v>0.1131921</v>
      </c>
    </row>
    <row r="155" spans="2:8">
      <c r="B155" s="101">
        <v>2005</v>
      </c>
      <c r="C155" s="119">
        <f>Deaths!V112</f>
        <v>21</v>
      </c>
      <c r="D155" s="119">
        <f>Deaths!AR112</f>
        <v>8</v>
      </c>
      <c r="E155" s="119">
        <f>Deaths!BN112</f>
        <v>29</v>
      </c>
      <c r="F155" s="120">
        <f>Rates!V112</f>
        <v>0.21526200000000001</v>
      </c>
      <c r="G155" s="120">
        <f>Rates!AR112</f>
        <v>7.3078400000000002E-2</v>
      </c>
      <c r="H155" s="120">
        <f>Rates!BN112</f>
        <v>0.14156070000000001</v>
      </c>
    </row>
    <row r="156" spans="2:8">
      <c r="B156" s="101">
        <v>2006</v>
      </c>
      <c r="C156" s="119">
        <f>Deaths!V113</f>
        <v>28</v>
      </c>
      <c r="D156" s="119">
        <f>Deaths!AR113</f>
        <v>13</v>
      </c>
      <c r="E156" s="119">
        <f>Deaths!BN113</f>
        <v>41</v>
      </c>
      <c r="F156" s="120">
        <f>Rates!V113</f>
        <v>0.27733340000000001</v>
      </c>
      <c r="G156" s="120">
        <f>Rates!AR113</f>
        <v>0.1068162</v>
      </c>
      <c r="H156" s="120">
        <f>Rates!BN113</f>
        <v>0.18953890000000001</v>
      </c>
    </row>
    <row r="157" spans="2:8">
      <c r="B157" s="101">
        <v>2007</v>
      </c>
      <c r="C157" s="119">
        <f>Deaths!V114</f>
        <v>19</v>
      </c>
      <c r="D157" s="119">
        <f>Deaths!AR114</f>
        <v>11</v>
      </c>
      <c r="E157" s="119">
        <f>Deaths!BN114</f>
        <v>30</v>
      </c>
      <c r="F157" s="120">
        <f>Rates!V114</f>
        <v>0.1883193</v>
      </c>
      <c r="G157" s="120">
        <f>Rates!AR114</f>
        <v>0.1017607</v>
      </c>
      <c r="H157" s="120">
        <f>Rates!BN114</f>
        <v>0.13737269999999999</v>
      </c>
    </row>
    <row r="158" spans="2:8">
      <c r="B158" s="101">
        <v>2008</v>
      </c>
      <c r="C158" s="119">
        <f>Deaths!V115</f>
        <v>12</v>
      </c>
      <c r="D158" s="119">
        <f>Deaths!AR115</f>
        <v>11</v>
      </c>
      <c r="E158" s="119">
        <f>Deaths!BN115</f>
        <v>23</v>
      </c>
      <c r="F158" s="120">
        <f>Rates!V115</f>
        <v>0.11008560000000001</v>
      </c>
      <c r="G158" s="120">
        <f>Rates!AR115</f>
        <v>8.8142200000000004E-2</v>
      </c>
      <c r="H158" s="120">
        <f>Rates!BN115</f>
        <v>0.1015677</v>
      </c>
    </row>
    <row r="159" spans="2:8">
      <c r="B159" s="101">
        <v>2009</v>
      </c>
      <c r="C159" s="119">
        <f>Deaths!V116</f>
        <v>15</v>
      </c>
      <c r="D159" s="119">
        <f>Deaths!AR116</f>
        <v>8</v>
      </c>
      <c r="E159" s="119">
        <f>Deaths!BN116</f>
        <v>23</v>
      </c>
      <c r="F159" s="120">
        <f>Rates!V116</f>
        <v>0.13517399999999999</v>
      </c>
      <c r="G159" s="120">
        <f>Rates!AR116</f>
        <v>5.34718E-2</v>
      </c>
      <c r="H159" s="120">
        <f>Rates!BN116</f>
        <v>9.6060800000000002E-2</v>
      </c>
    </row>
    <row r="160" spans="2:8">
      <c r="B160" s="101">
        <v>2010</v>
      </c>
      <c r="C160" s="119">
        <f>Deaths!V117</f>
        <v>8</v>
      </c>
      <c r="D160" s="119">
        <f>Deaths!AR117</f>
        <v>9</v>
      </c>
      <c r="E160" s="119">
        <f>Deaths!BN117</f>
        <v>17</v>
      </c>
      <c r="F160" s="120">
        <f>Rates!V117</f>
        <v>7.3318499999999995E-2</v>
      </c>
      <c r="G160" s="120">
        <f>Rates!AR117</f>
        <v>6.4933199999999996E-2</v>
      </c>
      <c r="H160" s="120">
        <f>Rates!BN117</f>
        <v>7.2183300000000006E-2</v>
      </c>
    </row>
    <row r="161" spans="2:8">
      <c r="B161" s="101">
        <v>2011</v>
      </c>
      <c r="C161" s="119">
        <f>Deaths!V118</f>
        <v>16</v>
      </c>
      <c r="D161" s="119">
        <f>Deaths!AR118</f>
        <v>7</v>
      </c>
      <c r="E161" s="119">
        <f>Deaths!BN118</f>
        <v>23</v>
      </c>
      <c r="F161" s="120">
        <f>Rates!V118</f>
        <v>0.14492260000000001</v>
      </c>
      <c r="G161" s="120">
        <f>Rates!AR118</f>
        <v>5.2997000000000002E-2</v>
      </c>
      <c r="H161" s="120">
        <f>Rates!BN118</f>
        <v>9.3306200000000006E-2</v>
      </c>
    </row>
    <row r="162" spans="2:8">
      <c r="B162" s="112">
        <f>IF($D$8&gt;=2012,2012,"")</f>
        <v>2012</v>
      </c>
      <c r="C162" s="119">
        <f>Deaths!V119</f>
        <v>11</v>
      </c>
      <c r="D162" s="119">
        <f>Deaths!AR119</f>
        <v>6</v>
      </c>
      <c r="E162" s="119">
        <f>Deaths!BN119</f>
        <v>17</v>
      </c>
      <c r="F162" s="120">
        <f>Rates!V119</f>
        <v>9.9710999999999994E-2</v>
      </c>
      <c r="G162" s="120">
        <f>Rates!AR119</f>
        <v>4.1592700000000003E-2</v>
      </c>
      <c r="H162" s="120">
        <f>Rates!BN119</f>
        <v>6.6759600000000002E-2</v>
      </c>
    </row>
    <row r="163" spans="2:8">
      <c r="B163" s="112">
        <f>IF($D$8&gt;=2013,2013,"")</f>
        <v>2013</v>
      </c>
      <c r="C163" s="119">
        <f>Deaths!V120</f>
        <v>36</v>
      </c>
      <c r="D163" s="119">
        <f>Deaths!AR120</f>
        <v>18</v>
      </c>
      <c r="E163" s="119">
        <f>Deaths!BN120</f>
        <v>54</v>
      </c>
      <c r="F163" s="120">
        <f>Rates!V120</f>
        <v>0.30172199999999999</v>
      </c>
      <c r="G163" s="120">
        <f>Rates!AR120</f>
        <v>0.12472560000000001</v>
      </c>
      <c r="H163" s="120">
        <f>Rates!BN120</f>
        <v>0.2122095</v>
      </c>
    </row>
    <row r="164" spans="2:8">
      <c r="B164" s="112">
        <f>IF($D$8&gt;=2014,2014,"")</f>
        <v>2014</v>
      </c>
      <c r="C164" s="119">
        <f>Deaths!V121</f>
        <v>39</v>
      </c>
      <c r="D164" s="119">
        <f>Deaths!AR121</f>
        <v>13</v>
      </c>
      <c r="E164" s="119">
        <f>Deaths!BN121</f>
        <v>52</v>
      </c>
      <c r="F164" s="120">
        <f>Rates!V121</f>
        <v>0.32131080000000001</v>
      </c>
      <c r="G164" s="120">
        <f>Rates!AR121</f>
        <v>9.9383600000000002E-2</v>
      </c>
      <c r="H164" s="120">
        <f>Rates!BN121</f>
        <v>0.20300029999999999</v>
      </c>
    </row>
    <row r="165" spans="2:8">
      <c r="B165" s="112">
        <f>IF($D$8&gt;=2015,2015,"")</f>
        <v>2015</v>
      </c>
      <c r="C165" s="119">
        <f>Deaths!V122</f>
        <v>37</v>
      </c>
      <c r="D165" s="119">
        <f>Deaths!AR122</f>
        <v>20</v>
      </c>
      <c r="E165" s="119">
        <f>Deaths!BN122</f>
        <v>57</v>
      </c>
      <c r="F165" s="120">
        <f>Rates!V122</f>
        <v>0.29372389999999998</v>
      </c>
      <c r="G165" s="120">
        <f>Rates!AR122</f>
        <v>0.13312499999999999</v>
      </c>
      <c r="H165" s="120">
        <f>Rates!BN122</f>
        <v>0.21267720000000001</v>
      </c>
    </row>
    <row r="166" spans="2:8">
      <c r="B166" s="112">
        <f>IF($D$8&gt;=2016,2016,"")</f>
        <v>2016</v>
      </c>
      <c r="C166" s="119">
        <f>Deaths!V123</f>
        <v>31</v>
      </c>
      <c r="D166" s="119">
        <f>Deaths!AR123</f>
        <v>18</v>
      </c>
      <c r="E166" s="119">
        <f>Deaths!BN123</f>
        <v>49</v>
      </c>
      <c r="F166" s="120">
        <f>Rates!V123</f>
        <v>0.23843790000000001</v>
      </c>
      <c r="G166" s="120">
        <f>Rates!AR123</f>
        <v>0.12624869999999999</v>
      </c>
      <c r="H166" s="120">
        <f>Rates!BN123</f>
        <v>0.17898020000000001</v>
      </c>
    </row>
    <row r="167" spans="2:8">
      <c r="B167" s="112">
        <f>IF($D$8&gt;=2017,2017,"")</f>
        <v>2017</v>
      </c>
      <c r="C167" s="119">
        <f>Deaths!V124</f>
        <v>31</v>
      </c>
      <c r="D167" s="119">
        <f>Deaths!AR124</f>
        <v>20</v>
      </c>
      <c r="E167" s="119">
        <f>Deaths!BN124</f>
        <v>51</v>
      </c>
      <c r="F167" s="120">
        <f>Rates!V124</f>
        <v>0.2289426</v>
      </c>
      <c r="G167" s="120">
        <f>Rates!AR124</f>
        <v>0.1300954</v>
      </c>
      <c r="H167" s="120">
        <f>Rates!BN124</f>
        <v>0.1762909</v>
      </c>
    </row>
    <row r="168" spans="2:8">
      <c r="B168" s="112">
        <f>IF($D$8&gt;=2018,2018,"")</f>
        <v>2018</v>
      </c>
      <c r="C168" s="119">
        <f>Deaths!V125</f>
        <v>22</v>
      </c>
      <c r="D168" s="119">
        <f>Deaths!AR125</f>
        <v>15</v>
      </c>
      <c r="E168" s="119">
        <f>Deaths!BN125</f>
        <v>37</v>
      </c>
      <c r="F168" s="120">
        <f>Rates!V125</f>
        <v>0.1613038</v>
      </c>
      <c r="G168" s="120">
        <f>Rates!AR125</f>
        <v>0.10822569999999999</v>
      </c>
      <c r="H168" s="120">
        <f>Rates!BN125</f>
        <v>0.1329958</v>
      </c>
    </row>
    <row r="169" spans="2:8">
      <c r="B169" s="112">
        <f>IF($D$8&gt;=2019,2019,"")</f>
        <v>2019</v>
      </c>
      <c r="C169" s="119">
        <f>Deaths!V126</f>
        <v>16</v>
      </c>
      <c r="D169" s="119">
        <f>Deaths!AR126</f>
        <v>16</v>
      </c>
      <c r="E169" s="119">
        <f>Deaths!BN126</f>
        <v>32</v>
      </c>
      <c r="F169" s="120">
        <f>Rates!V126</f>
        <v>0.11350499999999999</v>
      </c>
      <c r="G169" s="120">
        <f>Rates!AR126</f>
        <v>0.10344150000000001</v>
      </c>
      <c r="H169" s="120">
        <f>Rates!BN126</f>
        <v>0.1067207</v>
      </c>
    </row>
    <row r="170" spans="2:8">
      <c r="B170" s="112">
        <f>IF($D$8&gt;=2020,2020,"")</f>
        <v>2020</v>
      </c>
      <c r="C170" s="119">
        <f>Deaths!V127</f>
        <v>22</v>
      </c>
      <c r="D170" s="119">
        <f>Deaths!AR127</f>
        <v>14</v>
      </c>
      <c r="E170" s="119">
        <f>Deaths!BN127</f>
        <v>36</v>
      </c>
      <c r="F170" s="120">
        <f>Rates!V127</f>
        <v>0.14206949999999999</v>
      </c>
      <c r="G170" s="120">
        <f>Rates!AR127</f>
        <v>8.6720599999999995E-2</v>
      </c>
      <c r="H170" s="120">
        <f>Rates!BN127</f>
        <v>0.1130731</v>
      </c>
    </row>
    <row r="171" spans="2:8">
      <c r="B171" s="112">
        <f>IF($D$8&gt;=2021,2021,"")</f>
        <v>2021</v>
      </c>
      <c r="C171" s="119">
        <f>Deaths!V128</f>
        <v>26</v>
      </c>
      <c r="D171" s="119">
        <f>Deaths!AR128</f>
        <v>10</v>
      </c>
      <c r="E171" s="119">
        <f>Deaths!BN128</f>
        <v>36</v>
      </c>
      <c r="F171" s="120">
        <f>Rates!V128</f>
        <v>0.1807793</v>
      </c>
      <c r="G171" s="120">
        <f>Rates!AR128</f>
        <v>5.0737200000000003E-2</v>
      </c>
      <c r="H171" s="120">
        <f>Rates!BN128</f>
        <v>0.1116284</v>
      </c>
    </row>
    <row r="172" spans="2:8">
      <c r="B172" s="112">
        <f>IF($D$8&gt;=2022,2022,"")</f>
        <v>2022</v>
      </c>
      <c r="C172" s="119">
        <f>Deaths!V129</f>
        <v>20</v>
      </c>
      <c r="D172" s="119">
        <f>Deaths!AR129</f>
        <v>13</v>
      </c>
      <c r="E172" s="119">
        <f>Deaths!BN129</f>
        <v>33</v>
      </c>
      <c r="F172" s="120">
        <f>Rates!V129</f>
        <v>0.1295327</v>
      </c>
      <c r="G172" s="120">
        <f>Rates!AR129</f>
        <v>7.08477E-2</v>
      </c>
      <c r="H172" s="120">
        <f>Rates!BN129</f>
        <v>9.9789600000000006E-2</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1997</v>
      </c>
      <c r="D184" s="28"/>
      <c r="E184" s="49" t="s">
        <v>71</v>
      </c>
      <c r="F184" s="125">
        <f>INDEX($B$57:$H$175,MATCH($C$184,$B$57:$B$175,0),5)</f>
        <v>0.4631767</v>
      </c>
      <c r="G184" s="125">
        <f>INDEX($B$57:$H$175,MATCH($C$184,$B$57:$B$175,0),6)</f>
        <v>0.15280070000000001</v>
      </c>
      <c r="H184" s="125">
        <f>INDEX($B$57:$H$175,MATCH($C$184,$B$57:$B$175,0),7)</f>
        <v>0.30111650000000001</v>
      </c>
    </row>
    <row r="185" spans="2:8">
      <c r="B185" s="49" t="s">
        <v>67</v>
      </c>
      <c r="C185" s="124">
        <f>'Interactive summary tables'!$G$10</f>
        <v>2022</v>
      </c>
      <c r="D185" s="28"/>
      <c r="E185" s="49" t="s">
        <v>72</v>
      </c>
      <c r="F185" s="125">
        <f>INDEX($B$57:$H$175,MATCH($C$185,$B$57:$B$175,0),5)</f>
        <v>0.1295327</v>
      </c>
      <c r="G185" s="125">
        <f>INDEX($B$57:$H$175,MATCH($C$185,$B$57:$B$175,0),6)</f>
        <v>7.08477E-2</v>
      </c>
      <c r="H185" s="125">
        <f>INDEX($B$57:$H$175,MATCH($C$185,$B$57:$B$175,0),7)</f>
        <v>9.9789600000000006E-2</v>
      </c>
    </row>
    <row r="186" spans="2:8">
      <c r="B186" s="48"/>
      <c r="C186" s="124"/>
      <c r="D186" s="28"/>
      <c r="E186" s="49" t="s">
        <v>74</v>
      </c>
      <c r="F186" s="126">
        <f>IF(F$184="—","–",IF($C$185&lt;=$C$184,"–",(F$185-F$184)/F$184))</f>
        <v>-0.72033847989331068</v>
      </c>
      <c r="G186" s="126">
        <f>IF(G$184="—","–",IF($C$185&lt;=$C$184,"–",(G$185-G$184)/G$184))</f>
        <v>-0.53633916598549614</v>
      </c>
      <c r="H186" s="126">
        <f>IF(H$184="—","–",IF($C$185&lt;=$C$184,"–",(H$185-H$184)/H$184))</f>
        <v>-0.6686013552893979</v>
      </c>
    </row>
    <row r="187" spans="2:8">
      <c r="B187" s="49" t="s">
        <v>76</v>
      </c>
      <c r="C187" s="124">
        <f>$C$185-$C$184</f>
        <v>25</v>
      </c>
      <c r="D187" s="28"/>
      <c r="E187" s="49" t="s">
        <v>73</v>
      </c>
      <c r="F187" s="126">
        <f>IF(F$184="—","–",IF($C$185&lt;=$C$184,"–",((F$185/F$184)^(1/($C$185-$C$184))-1)))</f>
        <v>-4.9689979782879146E-2</v>
      </c>
      <c r="G187" s="126">
        <f>IF(G$184="—","–",IF($C$185&lt;=$C$184,"–",((G$185/G$184)^(1/($C$185-$C$184))-1)))</f>
        <v>-3.0276285247474277E-2</v>
      </c>
      <c r="H187" s="126">
        <f>IF(H$184="—","–",IF($C$185&lt;=$C$184,"-",((H$185/H$184)^(1/($C$185-$C$184))-1)))</f>
        <v>-4.3215724646917031E-2</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1997 – 2022</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46" t="s">
        <v>114</v>
      </c>
      <c r="C194" s="246"/>
      <c r="D194" s="246"/>
      <c r="E194" s="246"/>
      <c r="F194" s="246"/>
      <c r="G194" s="246"/>
      <c r="H194" s="246"/>
    </row>
    <row r="195" spans="2:8">
      <c r="B195" s="246"/>
      <c r="C195" s="246"/>
      <c r="D195" s="246"/>
      <c r="E195" s="246"/>
      <c r="F195" s="246"/>
      <c r="G195" s="246"/>
      <c r="H195" s="246"/>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Vaccine-preventable diseases (ICD-10 A33–A37, A80, B01, B05, B06, B15, B16, B17.0, B18.0, B18.1, B18.9, B19, B26) in Australia, 1997–2022.</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Vaccine-preventable diseases (ICD-10 A33–A37, A80, B01, B05, B06, B15, B16, B17.0, B18.0, B18.1, B18.9, B19, B26) in Australia, 1997–2022.</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1997</v>
      </c>
      <c r="D207" s="17" t="s">
        <v>26</v>
      </c>
      <c r="E207" s="17" t="s">
        <v>86</v>
      </c>
      <c r="F207" s="136" t="str">
        <f ca="1">CELL("address",INDEX(Deaths!$C$7:$T$132,MATCH($C$207,Deaths!$B$7:$B$132,0),MATCH($C$210,Deaths!$C$6:$T$6,0)))</f>
        <v>'[AIHW-PHE-229-GRIM0115.xlsx]Deaths'!$C$104</v>
      </c>
      <c r="G207" s="136" t="str">
        <f ca="1">CELL("address",INDEX(Deaths!$Y$7:$AP$132,MATCH($C$207,Deaths!$B$7:$B$132,0),MATCH($C$210,Deaths!$Y$6:$AP$6,0)))</f>
        <v>'[AIHW-PHE-229-GRIM0115.xlsx]Deaths'!$Y$104</v>
      </c>
      <c r="H207" s="136" t="str">
        <f ca="1">CELL("address",INDEX(Deaths!$AU$7:$BL$132,MATCH($C$207,Deaths!$B$7:$B$132,0),MATCH($C$210,Deaths!$AU$6:$BL$6,0)))</f>
        <v>'[AIHW-PHE-229-GRIM0115.xlsx]Deaths'!$AU$104</v>
      </c>
    </row>
    <row r="208" spans="2:8">
      <c r="B208" s="53" t="s">
        <v>67</v>
      </c>
      <c r="C208" s="135">
        <f>'Interactive summary tables'!$E$34</f>
        <v>2022</v>
      </c>
      <c r="D208" s="17"/>
      <c r="E208" s="17" t="s">
        <v>87</v>
      </c>
      <c r="F208" s="136" t="str">
        <f ca="1">CELL("address",INDEX(Deaths!$C$7:$T$132,MATCH($C$208,Deaths!$B$7:$B$132,0),MATCH($C$211,Deaths!$C$6:$T$6,0)))</f>
        <v>'[AIHW-PHE-229-GRIM0115.xlsx]Deaths'!$T$129</v>
      </c>
      <c r="G208" s="136" t="str">
        <f ca="1">CELL("address",INDEX(Deaths!$Y$7:$AP$132,MATCH($C$208,Deaths!$B$7:$B$132,0),MATCH($C$211,Deaths!$Y$6:$AP$6,0)))</f>
        <v>'[AIHW-PHE-229-GRIM0115.xlsx]Deaths'!$AP$129</v>
      </c>
      <c r="H208" s="136" t="str">
        <f ca="1">CELL("address",INDEX(Deaths!$AU$7:$BL$132,MATCH($C$208,Deaths!$B$7:$B$132,0),MATCH($C$211,Deaths!$AU$6:$BL$6,0)))</f>
        <v>'[AIHW-PHE-229-GRIM0115.xlsx]Deaths'!$BL$129</v>
      </c>
    </row>
    <row r="209" spans="2:8">
      <c r="B209" s="53"/>
      <c r="C209" s="135"/>
      <c r="D209" s="17"/>
      <c r="E209" s="17" t="s">
        <v>93</v>
      </c>
      <c r="F209" s="137">
        <f ca="1">SUM(INDIRECT(F$207,1):INDIRECT(F$208,1))</f>
        <v>573</v>
      </c>
      <c r="G209" s="138">
        <f ca="1">SUM(INDIRECT(G$207,1):INDIRECT(G$208,1))</f>
        <v>328</v>
      </c>
      <c r="H209" s="138">
        <f ca="1">SUM(INDIRECT(H$207,1):INDIRECT(H$208,1))</f>
        <v>901</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'[AIHW-PHE-229-GRIM0115.xlsx]Populations'!$D$113</v>
      </c>
      <c r="G211" s="136" t="str">
        <f ca="1">CELL("address",INDEX(Populations!$Y$16:$AP$141,MATCH($C$207,Populations!$C$16:$C$141,0),MATCH($C$210,Populations!$Y$15:$AP$15,0)))</f>
        <v>'[AIHW-PHE-229-GRIM0115.xlsx]Populations'!$Y$113</v>
      </c>
      <c r="H211" s="136" t="str">
        <f ca="1">CELL("address",INDEX(Populations!$AT$16:$BK$141,MATCH($C$207,Populations!$C$16:$C$141,0),MATCH($C$210,Populations!$AT$15:$BK$15,0)))</f>
        <v>'[AIHW-PHE-229-GRIM0115.xlsx]Populations'!$AT$113</v>
      </c>
    </row>
    <row r="212" spans="2:8">
      <c r="B212" s="53"/>
      <c r="C212" s="17"/>
      <c r="D212" s="17"/>
      <c r="E212" s="17" t="s">
        <v>87</v>
      </c>
      <c r="F212" s="136" t="str">
        <f ca="1">CELL("address",INDEX(Populations!$D$16:$U$141,MATCH($C$208,Populations!$C$16:$C$141,0),MATCH($C$211,Populations!$D$15:$U$15,0)))</f>
        <v>'[AIHW-PHE-229-GRIM0115.xlsx]Populations'!$U$138</v>
      </c>
      <c r="G212" s="136" t="str">
        <f ca="1">CELL("address",INDEX(Populations!$Y$16:$AP$141,MATCH($C$208,Populations!$C$16:$C$141,0),MATCH($C$211,Populations!$Y$15:$AP$15,0)))</f>
        <v>'[AIHW-PHE-229-GRIM0115.xlsx]Populations'!$AP$138</v>
      </c>
      <c r="H212" s="136" t="str">
        <f ca="1">CELL("address",INDEX(Populations!$AT$16:$BK$141,MATCH($C$208,Populations!$C$16:$C$141,0),MATCH($C$211,Populations!$AT$15:$BK$15,0)))</f>
        <v>'[AIHW-PHE-229-GRIM0115.xlsx]Populations'!$BK$138</v>
      </c>
    </row>
    <row r="213" spans="2:8">
      <c r="B213" s="53" t="s">
        <v>91</v>
      </c>
      <c r="C213" s="135">
        <f>INDEX($G$11:$G$28,MATCH($C$210,$F$11:$F$28,0))</f>
        <v>1</v>
      </c>
      <c r="D213" s="17"/>
      <c r="E213" s="17" t="s">
        <v>94</v>
      </c>
      <c r="F213" s="137">
        <f ca="1">SUM(INDIRECT(F$211,1):INDIRECT(F$212,1))</f>
        <v>283972299</v>
      </c>
      <c r="G213" s="138">
        <f ca="1">SUM(INDIRECT(G$211,1):INDIRECT(G$212,1))</f>
        <v>287674729</v>
      </c>
      <c r="H213" s="138">
        <f ca="1">SUM(INDIRECT(H$211,1):INDIRECT(H$212,1))</f>
        <v>571647028</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0.20178024476957873</v>
      </c>
      <c r="G215" s="140">
        <f t="shared" ref="G215:H215" ca="1" si="2">IF($C$208&lt;$C$207,"-",IF($C$214&lt;$C$213,"-",G$209/G$213*100000))</f>
        <v>0.1140176619406844</v>
      </c>
      <c r="H215" s="140">
        <f t="shared" ca="1" si="2"/>
        <v>0.1576147440409679</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1997 – 2022</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Vaccine-preventable diseases (ICD-10 A33–A37, A80, B01, B05, B06, B15, B16, B17.0, B18.0, B18.1, B18.9, B19, B26) in Australia, 1997–2022,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Vaccine-preventable diseases (ICD-10 A33–A37, A80, B01, B05, B06, B15, B16, B17.0, B18.0, B18.1, B18.9, B19, B26) in Australia, 1997,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Vaccine-preventable diseases (ICD-10 A33–A37, A80, B01, B05, B06, B15, B16, B17.0, B18.0, B18.1, B18.9, B19, B26) in Australia, 1997–2022,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Vaccine-preventable diseases (ICD-10 A33–A37, A80, B01, B05, B06, B15, B16, B17.0, B18.0, B18.1, B18.9, B19, B26) in Australia, 1997,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Vaccine-preventable diseases (ICD-10 A33–A37, A80, B01, B05, B06, B15, B16, B17.0, B18.0, B18.1, B18.9, B19, B26) in Australia, 1997–2022,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68BE0F-B399-4B62-922E-F4A02D912894}">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office/infopath/2007/PartnerControls"/>
    <ds:schemaRef ds:uri="39aaac7e-fa47-45c8-98ee-9850774078c3"/>
    <ds:schemaRef ds:uri="http://www.w3.org/XML/1998/namespace"/>
    <ds:schemaRef ds:uri="http://purl.org/dc/dcmitype/"/>
  </ds:schemaRefs>
</ds:datastoreItem>
</file>

<file path=customXml/itemProps2.xml><?xml version="1.0" encoding="utf-8"?>
<ds:datastoreItem xmlns:ds="http://schemas.openxmlformats.org/officeDocument/2006/customXml" ds:itemID="{3AD05C84-C09A-47A6-914F-2EF5CA4DB9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455AF7-E5EE-4A54-870C-111DE7A768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GRIM books: Vaccine-preventable diseases</dc:title>
  <dc:creator>AIHW</dc:creator>
  <cp:lastPrinted>2014-12-22T03:15:21Z</cp:lastPrinted>
  <dcterms:created xsi:type="dcterms:W3CDTF">2013-06-20T00:40:38Z</dcterms:created>
  <dcterms:modified xsi:type="dcterms:W3CDTF">2024-05-11T04:32:18Z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